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bookViews>
  <sheets>
    <sheet name="Rekapitulace" sheetId="5" r:id="rId1"/>
    <sheet name="Víceúčelový bazén" sheetId="1" r:id="rId2"/>
    <sheet name="Dětský bazén" sheetId="4" r:id="rId3"/>
    <sheet name="Brodítka a sprchy" sheetId="7" r:id="rId4"/>
  </sheets>
  <calcPr calcId="125725"/>
</workbook>
</file>

<file path=xl/calcChain.xml><?xml version="1.0" encoding="utf-8"?>
<calcChain xmlns="http://schemas.openxmlformats.org/spreadsheetml/2006/main">
  <c r="C7" i="5"/>
  <c r="C6"/>
  <c r="C5"/>
  <c r="F57" i="1"/>
  <c r="B7" i="5" l="1"/>
  <c r="B6"/>
  <c r="B5"/>
  <c r="F14" i="7"/>
  <c r="F12"/>
  <c r="F10"/>
  <c r="F11" i="4"/>
  <c r="F13"/>
  <c r="F53"/>
  <c r="F51"/>
  <c r="F11" i="1"/>
  <c r="F13"/>
  <c r="F9" i="7" l="1"/>
  <c r="F16" s="1"/>
  <c r="F49" i="4"/>
  <c r="F47"/>
  <c r="F45"/>
  <c r="F43"/>
  <c r="F41"/>
  <c r="F38"/>
  <c r="F36"/>
  <c r="F34"/>
  <c r="F31"/>
  <c r="F29"/>
  <c r="F27"/>
  <c r="F25"/>
  <c r="F23"/>
  <c r="F21"/>
  <c r="F18"/>
  <c r="F16"/>
  <c r="F10"/>
  <c r="F20" l="1"/>
  <c r="F40"/>
  <c r="F15"/>
  <c r="F33"/>
  <c r="F10" i="1"/>
  <c r="F109"/>
  <c r="F107"/>
  <c r="F105"/>
  <c r="F103"/>
  <c r="F101"/>
  <c r="F99"/>
  <c r="F97"/>
  <c r="F95"/>
  <c r="F93"/>
  <c r="F91"/>
  <c r="F89"/>
  <c r="F87"/>
  <c r="F84"/>
  <c r="F82"/>
  <c r="F80"/>
  <c r="F78"/>
  <c r="F76"/>
  <c r="F74"/>
  <c r="F72"/>
  <c r="F70"/>
  <c r="F68"/>
  <c r="F66"/>
  <c r="F64"/>
  <c r="F62"/>
  <c r="F60"/>
  <c r="F58"/>
  <c r="F55"/>
  <c r="F53"/>
  <c r="F51"/>
  <c r="F49"/>
  <c r="F47"/>
  <c r="F45"/>
  <c r="F43"/>
  <c r="F41"/>
  <c r="F39"/>
  <c r="F37"/>
  <c r="F34"/>
  <c r="F32"/>
  <c r="F30"/>
  <c r="F28"/>
  <c r="F26"/>
  <c r="F24"/>
  <c r="F22"/>
  <c r="F20"/>
  <c r="F18"/>
  <c r="F16"/>
  <c r="F9" i="4" l="1"/>
  <c r="F86" i="1"/>
  <c r="F15"/>
  <c r="F36"/>
  <c r="F55" i="4" l="1"/>
  <c r="F9" i="1"/>
  <c r="F111" l="1"/>
  <c r="C8" i="5"/>
</calcChain>
</file>

<file path=xl/sharedStrings.xml><?xml version="1.0" encoding="utf-8"?>
<sst xmlns="http://schemas.openxmlformats.org/spreadsheetml/2006/main" count="371" uniqueCount="215">
  <si>
    <t>MÍSTO STAVBY: Uherský Brod</t>
  </si>
  <si>
    <t>ROZMĚRY:</t>
  </si>
  <si>
    <t>Šířka</t>
  </si>
  <si>
    <t>26,50m</t>
  </si>
  <si>
    <t>Délka</t>
  </si>
  <si>
    <t>37,50m</t>
  </si>
  <si>
    <t>Hloubka</t>
  </si>
  <si>
    <t xml:space="preserve">1,20m - 3,50m </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</si>
  <si>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</si>
  <si>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</si>
  <si>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</si>
  <si>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</si>
  <si>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</si>
  <si>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</si>
  <si>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</si>
  <si>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</si>
  <si>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</si>
  <si>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</si>
  <si>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</si>
  <si>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</si>
  <si>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1.1.      </t>
  </si>
  <si>
    <t>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min. požadavek na svislé dělící roviny vnějších bočních stěn bazénu z důvodu vyšší statiky a vzhledu je blíže specifikováno v PD a je doloženo technickým listem.</t>
  </si>
  <si>
    <t xml:space="preserve">1.2.      </t>
  </si>
  <si>
    <t xml:space="preserve">m2    </t>
  </si>
  <si>
    <t>VNITŘNÍ VESTAVBY DO BAZÉNU</t>
  </si>
  <si>
    <t xml:space="preserve">2.01.     </t>
  </si>
  <si>
    <t xml:space="preserve">m     </t>
  </si>
  <si>
    <t xml:space="preserve">2.02.     </t>
  </si>
  <si>
    <t xml:space="preserve">2.03.     </t>
  </si>
  <si>
    <t xml:space="preserve">2.04.     </t>
  </si>
  <si>
    <t>Zapuštěný žebřík výklenkový</t>
  </si>
  <si>
    <t xml:space="preserve">ks    </t>
  </si>
  <si>
    <t xml:space="preserve">2.05.     </t>
  </si>
  <si>
    <t>Madla k zapuštěnému žebříku výkl. - úprava BRUS</t>
  </si>
  <si>
    <t xml:space="preserve">pár   </t>
  </si>
  <si>
    <t xml:space="preserve">2.06.     </t>
  </si>
  <si>
    <t>Zábradlí k vodě - povrch.úpr. BRUS (ke schodům) - přímé</t>
  </si>
  <si>
    <t xml:space="preserve">2.07.     </t>
  </si>
  <si>
    <t xml:space="preserve">2.08.     </t>
  </si>
  <si>
    <t xml:space="preserve">2.09.     </t>
  </si>
  <si>
    <t xml:space="preserve">2.10.     </t>
  </si>
  <si>
    <t>Dno pro ostrovy</t>
  </si>
  <si>
    <t>Zábradlí s plexisklem bez motivu</t>
  </si>
  <si>
    <t>BAZÉNOVÁ HYDRAULIKA</t>
  </si>
  <si>
    <t xml:space="preserve">3.01.     </t>
  </si>
  <si>
    <t>Kanál dnového rozvodu s krytem, opatřeným protiskluzovým dezénem</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</si>
  <si>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</si>
  <si>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3.02.     </t>
  </si>
  <si>
    <t>Čisticí část dnového kanálu s bezšroubovým uzávěrem krytu</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</si>
  <si>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</si>
  <si>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</si>
  <si>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Tryska vtoková ze dna s bezšroubovým uzávěrem krytu - kruhová</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</si>
  <si>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</si>
  <si>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 xml:space="preserve">3.04.     </t>
  </si>
  <si>
    <t>Odtok ze žlábku</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</si>
  <si>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</si>
  <si>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 xml:space="preserve">3.05.     </t>
  </si>
  <si>
    <t>Lapač hrubých nečistot</t>
  </si>
  <si>
    <t>Slouží ke snížení propadu hrubých nečistot do odtoku ze žlábku. Je tvořený perforovaným nerezovým plechem tvarově uzpůsobeným odtoku ze žlábku.</t>
  </si>
  <si>
    <t xml:space="preserve">3.06.     </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</si>
  <si>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Děrovaný kryt je upevněn k otvoru kanálu pomocí bezšroubového rychlouzávěru, který zajistí obsluze bazénů rychlé a snadné otevírání a zavírání.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</si>
  <si>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 xml:space="preserve">3.07.     </t>
  </si>
  <si>
    <t>Tryska měření chlóru ve stěně bazénu s bezšroubovým uzávěrem krytu - kruhová</t>
  </si>
  <si>
    <t xml:space="preserve">3.08.     </t>
  </si>
  <si>
    <t>Odtok ze dna bazénu s bezšroubovým uzávěrem krytu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</si>
  <si>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</si>
  <si>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 xml:space="preserve">3.09.     </t>
  </si>
  <si>
    <t>Protipovodňový ventil</t>
  </si>
  <si>
    <t xml:space="preserve">3.10.     </t>
  </si>
  <si>
    <t>Potrubní rozvody v rozsahu a dimenzi dle PD. Provedení dle normy ČSN EN 1090-1.</t>
  </si>
  <si>
    <t>VYBAVENÍ BAZÉNU</t>
  </si>
  <si>
    <t xml:space="preserve">4.01.     </t>
  </si>
  <si>
    <t>Roštnice přímá - 330mm - bílá</t>
  </si>
  <si>
    <t xml:space="preserve">4.02.     </t>
  </si>
  <si>
    <t>Roštnice rohová - 330mm - bílá</t>
  </si>
  <si>
    <t xml:space="preserve">4.03.     </t>
  </si>
  <si>
    <t>Roštnice kruhová - 330mm - bílá</t>
  </si>
  <si>
    <t xml:space="preserve">4.04.     </t>
  </si>
  <si>
    <t>Bezpečnostní zn. - informační piktogram - rovné hrany</t>
  </si>
  <si>
    <t xml:space="preserve">4.05.     </t>
  </si>
  <si>
    <t>Bezpečnostní zn. - informační piktogram - zaoblené hrany (pro kruhové bazény)</t>
  </si>
  <si>
    <t xml:space="preserve">4.06.     </t>
  </si>
  <si>
    <t>Barevné značení (podvodní plavecké pásy) - dno bez obrátkových stěn</t>
  </si>
  <si>
    <t xml:space="preserve">4.07.     </t>
  </si>
  <si>
    <t xml:space="preserve">4.08.     </t>
  </si>
  <si>
    <t xml:space="preserve">4.09.     </t>
  </si>
  <si>
    <t xml:space="preserve">4.10.     </t>
  </si>
  <si>
    <t>Startovní blok trubkový standard bez měření</t>
  </si>
  <si>
    <t xml:space="preserve">4.11.     </t>
  </si>
  <si>
    <t>Držák plaveckých lan - žlábek</t>
  </si>
  <si>
    <t xml:space="preserve">4.12.     </t>
  </si>
  <si>
    <t xml:space="preserve">4.13.     </t>
  </si>
  <si>
    <t>Lana plaveckých drah dle FINA 100mm - délka 25m</t>
  </si>
  <si>
    <t xml:space="preserve">4.15.     </t>
  </si>
  <si>
    <t>ATRAKCE</t>
  </si>
  <si>
    <t xml:space="preserve">5.01.     </t>
  </si>
  <si>
    <t>Vodní chrlič 400x15 DN100</t>
  </si>
  <si>
    <t xml:space="preserve">5.02.     </t>
  </si>
  <si>
    <t>Vodní chrlič - spodní díl DN100</t>
  </si>
  <si>
    <t xml:space="preserve">5.03.     </t>
  </si>
  <si>
    <t>Tryska masážní velká - D100/8 (8-10 m3/hod) - s přisáváním vzduchu - kruhová</t>
  </si>
  <si>
    <t xml:space="preserve">5.04.     </t>
  </si>
  <si>
    <t>Tryska proudového kanálu - kruhová</t>
  </si>
  <si>
    <t xml:space="preserve">5.05.     </t>
  </si>
  <si>
    <t>Dnová masáž nohou v kruhovém provedení s bezšroubovým uzávěrem krytu</t>
  </si>
  <si>
    <t xml:space="preserve">5.06.     </t>
  </si>
  <si>
    <t>Dnový vzduchovač 300 mm s bezšroubovým uzávěrem krytu</t>
  </si>
  <si>
    <t xml:space="preserve">5.07.     </t>
  </si>
  <si>
    <t xml:space="preserve">5.08.     </t>
  </si>
  <si>
    <t xml:space="preserve">5.09.     </t>
  </si>
  <si>
    <t xml:space="preserve">5.10.     </t>
  </si>
  <si>
    <t>Podvodní trubkové lehátko přímé ohýbané - 6m - se vzduchovou masáží</t>
  </si>
  <si>
    <t xml:space="preserve">5.11.     </t>
  </si>
  <si>
    <t>Opěrka hlavy rovná - 3 m</t>
  </si>
  <si>
    <t xml:space="preserve">5.12.     </t>
  </si>
  <si>
    <t>12m</t>
  </si>
  <si>
    <t>13,40m</t>
  </si>
  <si>
    <t xml:space="preserve">0,10m - 0,41m </t>
  </si>
  <si>
    <t>Mimoúrovňový spojovací skluz rovný</t>
  </si>
  <si>
    <t>Vodní ježek s odběrem chloru</t>
  </si>
  <si>
    <t>Vodní zvon</t>
  </si>
  <si>
    <t>Dětská atrakce - stříkací zvířátko ve tvaru nosorožce</t>
  </si>
  <si>
    <t>Dětská skluzavka žlabová ve tvaru chobotnice s přívodem vody</t>
  </si>
  <si>
    <t>Dětská skluzavka žlabová ve tvaru velryby s přívodem vody</t>
  </si>
  <si>
    <t xml:space="preserve">CELKOVÁ CENA BEZ DPH                                                                                </t>
  </si>
  <si>
    <t>1.1.</t>
  </si>
  <si>
    <t>ks</t>
  </si>
  <si>
    <t>Brodítka a sprchy</t>
  </si>
  <si>
    <t>Brodítko klasické bez zábradlí 4x2m</t>
  </si>
  <si>
    <t>1.2.</t>
  </si>
  <si>
    <t>1.3.</t>
  </si>
  <si>
    <t>Sprcha standard s oplachovacím ventilem</t>
  </si>
  <si>
    <t xml:space="preserve">Víceúčelový bazén venkovní     </t>
  </si>
  <si>
    <t>TĚLESO BAZÉNOVÉ VANY s přelivným žlábkem</t>
  </si>
  <si>
    <t>DNO BAZÉNU S PROTISKLUZOVOU ÚPRAVOU S KRUHOVÝMI NOPY</t>
  </si>
  <si>
    <t>Schodiště do bazénu (kruhové nopy) - přímé, 7 stupňů, šíře 2m</t>
  </si>
  <si>
    <t>Schodiště do bazénu (kruhové nopy) - přímé, 8 stupňů, šíře 1,7m</t>
  </si>
  <si>
    <t>Schodiště do bazénu (kruhové nopy) - přímé, 8 stupňů, šíře 1,5-2m</t>
  </si>
  <si>
    <t xml:space="preserve">Dělící stěna rovná </t>
  </si>
  <si>
    <t>Dělící stěna kruhová</t>
  </si>
  <si>
    <t xml:space="preserve">Potrubní rozvody </t>
  </si>
  <si>
    <t>kpl</t>
  </si>
  <si>
    <t>Sací kanál atrakcí L=2,5m s bezšroubovým uzávěrem krytu</t>
  </si>
  <si>
    <t>Barevné značení (oblast dopadu do vody ze skluzavky)</t>
  </si>
  <si>
    <t>Držák plaveckých lan - skimmerová stěna</t>
  </si>
  <si>
    <t>Bazénový vysavač (pro bazény do 50m délky)</t>
  </si>
  <si>
    <t>Vysoce výkonný automatický robot pro čištění dna a stěn veřejných bazénů. Automatický vysavač dna a stěn bazénu je určen pro bazény o velikosti do 50 m. Automaticky setře, vyčistí a podtlakově přefiltruje nečistoty v bazénu. Vysoce výkonné jemné filtry o ploše 1,5 m2 a filtrační schopnosti 70 micronů přefiltrují 36 m3/h vody. Tímto zařízením odstraníte nečistoty ze dna a stěn bazénu, což se projeví na kvalitě vody a na nižší spotřebě chemikálií, zvláště chlóru.</t>
  </si>
  <si>
    <t xml:space="preserve">Šplhací síť </t>
  </si>
  <si>
    <t>Podvodní trubková lavice přímá/kruhová - 17m - se vzduchovou masáží</t>
  </si>
  <si>
    <t xml:space="preserve">Dětský bazén venkovní    </t>
  </si>
  <si>
    <t>Sedací schod přímý (kruhové nopy) - 1 stupeň, šíře 5,94m</t>
  </si>
  <si>
    <t>5.06.</t>
  </si>
  <si>
    <t>5.07.</t>
  </si>
  <si>
    <t>Cena bez DPH v CZK</t>
  </si>
  <si>
    <t>Cena celkem bez DPH v CZK</t>
  </si>
  <si>
    <t xml:space="preserve">Sloup ke šplhací síti </t>
  </si>
  <si>
    <t>Odtok ze dna bazénu s bezšroubovým uzávěrem krytu/sání</t>
  </si>
  <si>
    <t>Brodítko pro tělesně postižené včetně zábradlí 5,725x2m</t>
  </si>
  <si>
    <t>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PD.Provedení bude doloženo technickým listem.</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</si>
  <si>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zabarvení okraje stupnic. Jedná se o termotlakově nanášené vinylové pásy, které barevně odliší jednotlivé části bazénové konstrukce. Toto řešení umožňuje dodatečné opravy a úpravy barevných ploch._x000D_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5013.Provedení bude doloženo technickým listem.</t>
  </si>
  <si>
    <t>Provedení dle výrobce, materiál nosné konstrukce dle PD, materiál stupnic nerez, výška stupnic 300 mm, šířka stupnic 600 mm. Konstrukce provedena tak, že jednotlivé stupně jsou vsazeny a vodotěsně zavařeny do vyztužené bazénové stěny. Nášlapné plošky stupnic jsou opatřeny protiskluzovou úpravou. Provedení a tvar dle platných legislativních předpisů. Provedení v souladu s ČSN EN 13451. Madla technologicky upravené brusem jakosti K400.Provedení bude doloženo technickým listem.</t>
  </si>
  <si>
    <t>Jedná se o broušenou trubku průměru 40mm, která je tvarově upravena tak, aby vytvářela oporu osoby vstupující nebo vystupující z bazénu. Tvar a provedení ergonomicky upraveno v souladu s požadavky na co největší pohodlí a komfort návštěvníků. Tvar dle PD.Provedení bude doloženo technickým listem.</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</si>
  <si>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K400.Provedení bude doloženo technickým listem.</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</si>
  <si>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plechu.Provedení bude doloženo technickým listem.</t>
  </si>
  <si>
    <t>Jedná se o jednostranně ražený plech tl.2,5mm který kopíruje vnější tvar ostrova. Vodotěsně navařeno na vnitřní lem bazénové stěny.Provedení bude doloženo technickým listem.</t>
  </si>
  <si>
    <t>Jedná se o zábradlí z nerezových trubek průměru 40mm, tvarově a rozměrově navrženo s ohledem na legislativní předpisy a požadavky projektu. Výplň prostoru mezi trubkami provedena z plexiskla, požadavek na snadnou montáž a demontáž. Provedení dle PD a v souladu s ČSN EN 13451.Provedení bude doloženo technickým listem.</t>
  </si>
  <si>
    <t>Skládá se z kruhového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uzávěru.</t>
  </si>
  <si>
    <t>Skládá se ze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uzávěru.</t>
  </si>
  <si>
    <t>Dětská skluzavka ve tvaru velryby, kluzná plocha a boky skluzavky z nerezového broušeného plechu. Přístup na startovací plošinu stupnicemi z polymerbetonu.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2297 mm_x000D_
šířka:  625 mm_x000D_
výška: 1050 mm_x000D_
délka skluzu: 900 mm Provedení bude doloženo technickým listem.</t>
  </si>
  <si>
    <t>Dětská skluzavka ve tvaru chobotnice, kluzná plocha a boky skluzavky z nerezového broušeného plechu. Přístup na startovací plošinu stupnicemi z polymerbetonu.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2316 mm_x000D_
šířka:  625 mm_x000D_
výška: 1050 mm_x000D_
délka skluzu: 900 mm Provedení bude doloženo technickým listem.</t>
  </si>
  <si>
    <t>Stříkací zvířátko ve tvaru nosorožce je vyrobeno z plastu, mat. GfK, který je zesílen skelnými vlákny (sklolaminát), Barva bílá nebo červeno-oranžová nebo dle RAL, provedení se stříkací tryskou._x000D_
Rozměry:_x000D_
výška  0,50 m, _x000D_
šířka    0,50m,_x000D_
délka   1,00 m, _x000D_
Dodávka včetně přívodního potrubí, časového ventilu a kotvících prvků. _x000D_
Umístění dle PD.Provedení bude doloženo technickým listem.</t>
  </si>
  <si>
    <t>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PD.Provedení bude doloženo technickým listem.</t>
  </si>
  <si>
    <t>Tryska je součástí nerezové atrakce "Vodní ježek" s instalovaným odběrným místem pro měření vzorku vody. Rozměry a tvar včetně kotevní desky dle PD, těleso ve tvaru válce s odpovídajícími otvory pro nasávání měřené vody po obvodu. V horní části uzavřené polokoule s odpovídajícími otvory pro výtlak vody. Těleso trysky je pevně ukotveno k betonovému základu a přivařeno ke dnu bazénu. Odvodní a přívodní  potrubí do vzdálenosti 0,50 m od hrany bazénu, ukončeného lemem a přírubou musí odpovídat platné PD a ČSN EN 1092-1. _x000D_
Je nutno dodržet bezpečnostně technické požadavky - dle ČSN EN 13451.Provedení bude doloženo technickým listem.</t>
  </si>
  <si>
    <t>Bezpečnostní značka s piktogramem např. "pro neplavce, hl. vody". Umístění v jedné úrovni s horní stranou roštnice, bez výstupků a ostrých hran._x000D_
Deska s označením modrá, rám a symbolika bílá.Provedení bude doloženo technickým listem.</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</si>
  <si>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drážku.Provedení bude doloženo technickým listem.</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</si>
  <si>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a vyšší. Nepřipouští se jednopáteřní propojení prvků roštnice k sobě vzájemným zásunem na perodrážku.Provedení bude doloženo technickým listem.</t>
  </si>
  <si>
    <t>Slouží jako spojovací prvek mezi jednotlivými úrovněmi ploch dětských bazénů. Povrch, tvar a provedení dle PD a podle platných legislativních předpisů - ČSN EN 1090-1. Provedení jako samonosná konstrukce hladkého dna spojující dvě úrovně bazénové sestavy, včetně podélných nosníků dle statických požadavků. Bočnice a spojovací plochy jsou součástí tělesa bazénu. Důraz je kladen na rovnoměrné skrápění spojovací plochy skluzavky vodou. Provedení v souladu s ČSN EN 13451.Provedení bude doloženo technickým listem.</t>
  </si>
  <si>
    <t>Sedací schod je směrem k vodě ze všech stran uzavřená vodotěsně svařená konstrukce včetně podélných nosníků a styčníkových plechů vyhotovených dle konstrukčních a statických požadavků PD. Výška stupnice musí být shodná v celé délce, velikost a tvar stupnice musí být proveden dle PD. Stupeň je vytvořen jako bezpečná nášlapná plocha, která se nesmí prohýbat ani jinak deformovat a nášlapná plocha musí být opatřena protiskluzovým dezénem v hráškovém provedení (prolis o průměru 10mm, výška prolisu 1,1-1,5 mm, osová rozteč prolisů 20mm, které musí odpovídat normě ČSN EN 13451-1 zatřídění 24°. _x000D_
U veřejných bazénů je požadavek na zabarvení okraje stupnic. Jedná se o termotlakově nanášené vinylové pásy, které barevně odliší jednotlivé části bazénové konstrukce. Toto řešení umožňuje dodatečné opravy a úpravy barevných ploch._x000D_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5013.Provedení bude doloženo technickým listem.</t>
  </si>
  <si>
    <t>Sedací část je tvořena broušenými, ze spodní strany vrtanými 7-mi trubkami TRKR 38x1,5mm, uloženými v rovině a u kruhové části tvarově kopírující požadované zakružení. Vzduchovací otvory jsou provedeny vrtáním u každé druhé trubky, mezera mezi jednotlivými trubkami činí 28 mm. Vzduch je do trubek přiváděn pevně přivařenými přívody, vyvedenými minimálně 0,5 m za hranu bazénu a ukončenými lemovým kroužkem a přírubou nebo nátrubkem dle PD. Minimální přívod vzduchu dle PD. Podpěrná část má na obou krajích lavice zesílenou konstrukci, tvořenou uzavřeným nerezovým obdélníkovým profilem, ze spodní strany zesílen podpěrou, opatřenou kruhovým bezpečnostním prvkem o průměru 8 mm. Veškeré hrany a přechody musí být z bezpečnostních důvodů dokonale zaobleny a vybroušeny. Celá konstrukce lavice musí odpovídat platným legislativním předpisům. Tvar, rozměry, statika a umístění vyplývá z PD. Provedení v souladu s ČSN EN 13451.Provedení bude doloženo technickým listem.</t>
  </si>
  <si>
    <t>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PD.Provedení bude doloženo technickým listem.</t>
  </si>
  <si>
    <t>Tvořeno 25-ti broušenými trubkami navařenými do krajních ohýbaných obdélníkových uzavřených profilů. Masážní účinek vzduchové masáže je zvýšen nerezovými trubkami v prostoru pod lehátkem, kde se dodatečně přivádí vzduch pro intenzivnější masáž. Požadavek na doložení technického listu trubkového lehátka s ohýbanými bočnicemi. Tvar a rozměry dle PD. Provedení v souladu s ČSN EN 13451.Provedení bude doloženo technickým listem.</t>
  </si>
  <si>
    <t>Šplhací síť je tvořena polypropylénovými lany pevně spojenými speciálními spojkami do odpovídajícího tvaru dle PD. V místě uchycení k nosným sloupům je opatřena napínacími háčky s oky. Dodaná šplhací síť musí s ohledem na bezpečnostně technické požadavky (materiál, velikost ok, atd.), odpovídat požadavkům, stanoveným podle ČSN EN 1176-1. Velikost a tvar dle PD.Provedení bude doloženo technickým listem.</t>
  </si>
  <si>
    <t>Jedná se o soustavu sloupů ukotvených do dna bazénu přes základový systém, v horní části je umístěno několik lan, které slouží pro ručkování nad hladinou. Důraz je kladen na kotvení sloupů a uchycení lan.Provedení bude doloženo technickým listem.</t>
  </si>
  <si>
    <t>Jedná se o speciální konstrukci krytu a vlastního tělesa trysky proudového kanálu. Důraz kladen na tuhost konstrukce a kvalitu provedení bez výstupků a otřepů. Tryskou se přihání kontinuelní proud vody do bazénového tělesa a vytváří se tak rotace vody v bazénu.Provedení bude doloženo technickým listem.</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</si>
  <si>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Provedení bude doloženo technickým listem.</t>
  </si>
  <si>
    <t>Jedná se o spodní kotvící díl, který je pevně navařen na bazénové těleso a slouží k přírubovému upevnění vodního chrliče k přívodnímu potrubnímu systému.Provedení bude doloženo technickým listem.</t>
  </si>
  <si>
    <t>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PD.Provedení bude doloženo technickým listem.</t>
  </si>
  <si>
    <t>Pro sportovní závody dle ČSN EN 13451-5 a FINA. _x000D_
Tvořeno ocelovým lanem z nerezové oceli 4,75 mm v průměru a délce odpovídající délce bazénu. S navléknutými technologicky perforovanými mezikruhy z plastu o vnějším průměru 100mm. Bazénová dráha zároveň eliminuje pohyb vln směrem do vedlejších drah. Bezpečnostní provedení proti zranění osob. Včetně napojovacích prvků a chrániče na pružinu.Provedení bude doloženo technickým listem.</t>
  </si>
  <si>
    <t>Držák plaveckých lan, sestávající z konstrukčního elementu se zásuvnou objímkou, který je pevně navařen do skimmerové nebo dělící stěny dle PD. Konstrukční element je umístěn v úrovni vodní hladiny dle PD.Provedení bude doloženo technickým listem.</t>
  </si>
  <si>
    <t>Držák plaveckých lan, sestávající z konstrukčního elementu se zásuvnou objímkou, který je pevně navařen do přelivného žlábku a zásuvného nerezového elementu dle PD. Konstrukční element je umístěn v úrovni krycího roštu dle PD.Provedení bude doloženo technickým listem.</t>
  </si>
  <si>
    <t>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 Připevňovací spodní příruba musí mít horní hranu ve výšce resp. v úrovni krycího roštu přelivného žlábku. Součástí dodávky startovního bloku jsou i krycí roštnice které je nutno doplnit do žlábku při odmontovaném bloku.Provedení bude doloženo technickým listem.</t>
  </si>
  <si>
    <t xml:space="preserve">Středová čára v každé dráze vyznačená kontrastním značením na dně._x000D_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 _x000D_Provedení bude doloženo technickým listem.
</t>
  </si>
  <si>
    <t>Pásy rozměrově a barevně odlišující osu plavecké dráhy dle PD. Pásy umístěné na dně. 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5013.Provedení bude doloženo technickým listem.</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</si>
  <si>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Zakružení roštnice je provedeno zmenšením mezery mezi prvky na vnitřní straně zakružení tak, aby odpovídal tvaru žlábku. Nepřipouští se jednopáteřní propojení prvků roštnice k sobě vzájemným zásunem na perodrážku.Provedení bude doloženo technickým listem.</t>
  </si>
  <si>
    <t>Konstruován jako jednosměrný pojistný ventil proti působení spodní vody při vypuštěném bazénu, zabudovaný do dna bazénu, opatřen krycí mřížkou ve spodní časti proti vnikání nečistot, funkce otevření ventilu se spouští při dosažení přetlaku 0,001MPa.Provedení bude doloženo technickým listem.</t>
  </si>
  <si>
    <t>Slouží ke snížení propadu hrubých nečistot do odtoku ze žlábku. Je tvořený perforovaným nerezovým plechem tvarově uzpůsobeným odtoku ze žlábku.Provedení bude doloženo technickým listem.</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</si>
  <si>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1092-1.Provedení bude doloženo technickým listem.                                                                                                                                                                                                               
</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</si>
  <si>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Provedení bude doloženo technickým listem.
</t>
  </si>
  <si>
    <t xml:space="preserve">Je tvořena centrální trubkovou konstrukcí s kropítkem v horní části nasměrované pod úhlem směrem dolů. Ovládání pomocí časového ventilu v tělese sprchy, těleso sprchy může být opatřeno kohoutem ze zadní strany sloupu sloužící k oplachu brodítka. Konstrukce sprchy je kotvena na betonový základ přes kotevní konstrukci dodávanou s tělesem sprchy.Provedení bude doloženo technickým listem.                                                                                                                                                                                                                      
   </t>
  </si>
  <si>
    <t xml:space="preserve">Zařízení dodávané s tělesem bazénu pro snadnou montáž a demontáž dnových kanálů. Návod na použití dodáván s návodem na obsluhu a údržbu bazénu. </t>
  </si>
  <si>
    <t xml:space="preserve">Rozměry - výška 1850 mm,šířka 1980 mm,základna 745 mm.Soustava obsahuje vtokové trysky,misky,vahadlo,potůček.                                                                                                                                                                                          
Napojení na vodu d32 mm PVC hadicí DN25,požadavek 4m3/hod.
Požadovaný tlak 0,6 až 1,0 bar.Maximální hloubka hladiny vody pro instalaci atrakci 0,3 m.Provedení bude doloženo technickým listem.
</t>
  </si>
  <si>
    <r>
      <rPr>
        <sz val="9"/>
        <color theme="1"/>
        <rFont val="Arial"/>
        <family val="2"/>
        <charset val="238"/>
      </rPr>
      <t xml:space="preserve">Rozměry - výška 3300 mm,šířka ramene pro kbelíky 1785 mm,základna o průměru 495mm. Napojení na vodu d32 mm PVC 
hadicí DN25,požadavek 4m3/hod. Požadovaný tlak 1,0 až 1,6 bar.Maximální hloubka hladiny vody pro instalaci atrakci 0,35 m.Provedení bude doloženo technickým listem.
</t>
    </r>
    <r>
      <rPr>
        <sz val="11"/>
        <color theme="1"/>
        <rFont val="Arial"/>
        <family val="2"/>
        <charset val="238"/>
      </rPr>
      <t xml:space="preserve">
</t>
    </r>
  </si>
  <si>
    <t xml:space="preserve">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</si>
  <si>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</si>
  <si>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Děrovaný kryt trysky je upevněn k otvoru pomocí bezšroubového rychlouzávěru, který zajistí obsluze bazénů rychlé a snadné otevírání a zavírání. Požadavek na doložení technického listu bezšroubového uzávěru.</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</si>
  <si>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systému.Provedení bude doloženo technickým listem.</t>
  </si>
  <si>
    <t xml:space="preserve">Servisní kufřík </t>
  </si>
  <si>
    <t>Nářadí pro montáž a demontáž víka dnového kanálu</t>
  </si>
  <si>
    <t>Je tvořen akrylátovou dělící stěnou, která je pevně ukotvena do dna bazénu a  vyčnívá cca 500 mm nad vodní hladinu, tloušťka stěny 60mm (dle PD), bazénové dno uvnitř houpacího bazénu je v protiskluzové úpravě. V prostoru houpacího bazénu je zabezpečena  požadovaná cirkulace vody. Konstrukce stěny  je provedena  pouze z materiálu PMMA o tloučťce 60mm. Polymethylmethakrylát (PMMA); Bezbarvá průhledná amorfní hmota; sumární vzorec (C5O2H8)n; Hustota  1,19 g/cm? (20 °C), 
Horní a čelní  hrana z PMMA jsou opracovány dle norem a s povrchem technologicky upraveným do lesku. Tato atrakce je pevně připevněna k základové konstrukci v kotvícím přípravku ve dně bazénu. Provedení houpacího bazénu, výška konstrukce a průměr dle PD a ČSN EN 13451, resp. ČSN EN 1092-1.</t>
  </si>
  <si>
    <t xml:space="preserve">Houpací záliv z PMMA, vnitřní průměr 2,5m          </t>
  </si>
  <si>
    <t>CPA DELFÍN UHERSKÝ BROD - VENKOVNÍ BAZÉNY</t>
  </si>
  <si>
    <t>Rekapitulace - Výkaz prací a dodávek</t>
  </si>
  <si>
    <t>Výkaz prací a dodávek</t>
  </si>
  <si>
    <t>Dětská atrakce miskový hrací potok</t>
  </si>
  <si>
    <t>Dětská atrakce kbelíková sprcha</t>
  </si>
</sst>
</file>

<file path=xl/styles.xml><?xml version="1.0" encoding="utf-8"?>
<styleSheet xmlns="http://schemas.openxmlformats.org/spreadsheetml/2006/main">
  <numFmts count="1">
    <numFmt numFmtId="43" formatCode="_-* #,##0.00\ _K_č_-;\-* #,##0.00\ _K_č_-;_-* &quot;-&quot;??\ _K_č_-;_-@_-"/>
  </numFmts>
  <fonts count="14">
    <font>
      <sz val="11"/>
      <color theme="1"/>
      <name val="Calibri"/>
      <family val="2"/>
      <charset val="238"/>
      <scheme val="minor"/>
    </font>
    <font>
      <sz val="10"/>
      <name val="Arial CE"/>
      <charset val="238"/>
    </font>
    <font>
      <sz val="11"/>
      <color theme="1"/>
      <name val="Calibri"/>
      <family val="2"/>
      <charset val="238"/>
      <scheme val="minor"/>
    </font>
    <font>
      <sz val="10"/>
      <name val="Arial"/>
      <family val="2"/>
      <charset val="238"/>
    </font>
    <font>
      <sz val="11"/>
      <color theme="1"/>
      <name val="Arial"/>
      <family val="2"/>
      <charset val="238"/>
    </font>
    <font>
      <sz val="8"/>
      <color theme="1"/>
      <name val="Arial"/>
      <family val="2"/>
      <charset val="238"/>
    </font>
    <font>
      <sz val="9"/>
      <color theme="1"/>
      <name val="Arial"/>
      <family val="2"/>
      <charset val="238"/>
    </font>
    <font>
      <b/>
      <sz val="11"/>
      <color theme="1"/>
      <name val="Calibri"/>
      <family val="2"/>
      <charset val="238"/>
      <scheme val="minor"/>
    </font>
    <font>
      <b/>
      <sz val="11"/>
      <color theme="1"/>
      <name val="Arial"/>
      <family val="2"/>
      <charset val="238"/>
    </font>
    <font>
      <sz val="10"/>
      <color theme="1"/>
      <name val="Arial"/>
      <family val="2"/>
      <charset val="238"/>
    </font>
    <font>
      <b/>
      <sz val="10"/>
      <color theme="1"/>
      <name val="Arial"/>
      <family val="2"/>
      <charset val="238"/>
    </font>
    <font>
      <sz val="11"/>
      <name val="Arial"/>
      <family val="2"/>
      <charset val="238"/>
    </font>
    <font>
      <u/>
      <sz val="11"/>
      <color theme="10"/>
      <name val="Calibri"/>
      <family val="2"/>
      <charset val="238"/>
      <scheme val="minor"/>
    </font>
    <font>
      <b/>
      <sz val="11"/>
      <name val="Arial"/>
      <family val="2"/>
      <charset val="238"/>
    </font>
  </fonts>
  <fills count="6">
    <fill>
      <patternFill patternType="none"/>
    </fill>
    <fill>
      <patternFill patternType="gray125"/>
    </fill>
    <fill>
      <patternFill patternType="solid">
        <fgColor rgb="FFFFFFFF"/>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3">
    <xf numFmtId="0" fontId="0" fillId="0" borderId="0"/>
    <xf numFmtId="0" fontId="1" fillId="0" borderId="0"/>
    <xf numFmtId="0" fontId="3" fillId="0" borderId="0" applyNumberFormat="0" applyFont="0" applyFill="0" applyBorder="0" applyAlignment="0" applyProtection="0">
      <alignment vertical="top"/>
    </xf>
    <xf numFmtId="43" fontId="1"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3" fillId="0" borderId="0" applyNumberFormat="0" applyFont="0" applyFill="0" applyBorder="0" applyAlignment="0" applyProtection="0">
      <alignment vertical="top"/>
    </xf>
    <xf numFmtId="0" fontId="2" fillId="0" borderId="0"/>
    <xf numFmtId="43" fontId="2" fillId="0" borderId="0" applyFont="0" applyFill="0" applyBorder="0" applyAlignment="0" applyProtection="0"/>
    <xf numFmtId="0" fontId="2" fillId="0" borderId="0"/>
    <xf numFmtId="0" fontId="2" fillId="0" borderId="0"/>
    <xf numFmtId="0" fontId="12" fillId="0" borderId="0" applyNumberFormat="0" applyFill="0" applyBorder="0" applyAlignment="0" applyProtection="0"/>
  </cellStyleXfs>
  <cellXfs count="87">
    <xf numFmtId="0" fontId="0" fillId="0" borderId="0" xfId="0"/>
    <xf numFmtId="0" fontId="0" fillId="0" borderId="0" xfId="0" applyAlignment="1">
      <alignment wrapText="1"/>
    </xf>
    <xf numFmtId="0" fontId="0" fillId="0" borderId="0" xfId="0" applyAlignment="1">
      <alignment vertical="top"/>
    </xf>
    <xf numFmtId="3" fontId="0" fillId="0" borderId="0" xfId="0" applyNumberFormat="1" applyAlignment="1">
      <alignment vertical="top"/>
    </xf>
    <xf numFmtId="4" fontId="0" fillId="0" borderId="0" xfId="0" applyNumberFormat="1" applyAlignment="1">
      <alignment vertical="top"/>
    </xf>
    <xf numFmtId="3" fontId="0" fillId="0" borderId="0" xfId="0" applyNumberFormat="1" applyAlignment="1">
      <alignment horizontal="left" vertical="top"/>
    </xf>
    <xf numFmtId="0" fontId="0" fillId="0" borderId="0" xfId="0" applyAlignment="1">
      <alignment horizontal="center" vertical="center"/>
    </xf>
    <xf numFmtId="0" fontId="0" fillId="0" borderId="0" xfId="0" applyAlignment="1">
      <alignment horizontal="left" vertical="center" indent="1"/>
    </xf>
    <xf numFmtId="0" fontId="4" fillId="0" borderId="0" xfId="0" applyFont="1" applyAlignment="1">
      <alignment vertical="top"/>
    </xf>
    <xf numFmtId="0" fontId="4" fillId="0" borderId="0" xfId="0" applyFont="1" applyAlignment="1">
      <alignment horizontal="left" vertical="center" indent="1"/>
    </xf>
    <xf numFmtId="3" fontId="5" fillId="0" borderId="0" xfId="0" applyNumberFormat="1" applyFont="1" applyAlignment="1">
      <alignment horizontal="center" vertical="center"/>
    </xf>
    <xf numFmtId="0" fontId="0" fillId="0" borderId="0" xfId="0" applyAlignment="1">
      <alignment vertical="top" wrapText="1"/>
    </xf>
    <xf numFmtId="3" fontId="0" fillId="0" borderId="0" xfId="0" applyNumberFormat="1" applyAlignment="1">
      <alignment vertical="top"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indent="1"/>
    </xf>
    <xf numFmtId="4"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49" fontId="4" fillId="2" borderId="1" xfId="0" applyNumberFormat="1" applyFont="1" applyFill="1" applyBorder="1" applyAlignment="1">
      <alignment vertical="top"/>
    </xf>
    <xf numFmtId="0" fontId="4" fillId="2" borderId="1" xfId="0" applyFont="1" applyFill="1" applyBorder="1" applyAlignment="1">
      <alignment vertical="top"/>
    </xf>
    <xf numFmtId="0" fontId="4" fillId="2" borderId="1" xfId="0" applyFont="1" applyFill="1" applyBorder="1" applyAlignment="1">
      <alignment horizontal="left" vertical="center" indent="1"/>
    </xf>
    <xf numFmtId="4" fontId="4" fillId="2" borderId="1" xfId="0" applyNumberFormat="1" applyFont="1" applyFill="1" applyBorder="1" applyAlignment="1">
      <alignment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1" xfId="0" applyBorder="1" applyAlignment="1">
      <alignment horizontal="left" vertical="center" wrapText="1"/>
    </xf>
    <xf numFmtId="4" fontId="0" fillId="0" borderId="1" xfId="0" applyNumberFormat="1" applyBorder="1" applyAlignment="1">
      <alignment vertical="top" wrapText="1"/>
    </xf>
    <xf numFmtId="3" fontId="0" fillId="0" borderId="1" xfId="0" applyNumberFormat="1" applyBorder="1" applyAlignment="1">
      <alignment vertical="top" wrapText="1"/>
    </xf>
    <xf numFmtId="49" fontId="4" fillId="0" borderId="1" xfId="0" applyNumberFormat="1" applyFont="1" applyBorder="1" applyAlignment="1">
      <alignment vertical="top"/>
    </xf>
    <xf numFmtId="0" fontId="4" fillId="0" borderId="1" xfId="0" applyFont="1" applyBorder="1" applyAlignment="1">
      <alignment vertical="top"/>
    </xf>
    <xf numFmtId="0" fontId="4" fillId="0" borderId="1" xfId="0" applyFont="1" applyBorder="1" applyAlignment="1">
      <alignment horizontal="left" vertical="center" indent="1"/>
    </xf>
    <xf numFmtId="4" fontId="4" fillId="0" borderId="1" xfId="0" applyNumberFormat="1" applyFont="1" applyBorder="1" applyAlignment="1">
      <alignment vertical="top"/>
    </xf>
    <xf numFmtId="3" fontId="4" fillId="0" borderId="1" xfId="0" applyNumberFormat="1" applyFont="1" applyBorder="1" applyAlignment="1">
      <alignment vertical="top"/>
    </xf>
    <xf numFmtId="0" fontId="8" fillId="0" borderId="0" xfId="0" applyFont="1" applyAlignment="1">
      <alignment vertical="top"/>
    </xf>
    <xf numFmtId="3" fontId="4" fillId="0" borderId="0" xfId="0" applyNumberFormat="1" applyFont="1" applyAlignment="1">
      <alignment vertical="top"/>
    </xf>
    <xf numFmtId="0" fontId="4" fillId="0" borderId="0" xfId="0" applyFont="1"/>
    <xf numFmtId="49" fontId="8" fillId="3" borderId="1" xfId="0" applyNumberFormat="1" applyFont="1" applyFill="1" applyBorder="1" applyAlignment="1">
      <alignment vertical="top"/>
    </xf>
    <xf numFmtId="0" fontId="8" fillId="3" borderId="1" xfId="0" applyFont="1" applyFill="1" applyBorder="1" applyAlignment="1">
      <alignment vertical="top"/>
    </xf>
    <xf numFmtId="0" fontId="8" fillId="3" borderId="1" xfId="0" applyFont="1" applyFill="1" applyBorder="1" applyAlignment="1">
      <alignment horizontal="left" vertical="center" indent="1"/>
    </xf>
    <xf numFmtId="4" fontId="8" fillId="3" borderId="1" xfId="0" applyNumberFormat="1" applyFont="1" applyFill="1" applyBorder="1" applyAlignment="1">
      <alignment vertical="top"/>
    </xf>
    <xf numFmtId="3" fontId="8" fillId="3" borderId="1" xfId="0" applyNumberFormat="1" applyFont="1" applyFill="1" applyBorder="1" applyAlignment="1">
      <alignment vertical="top"/>
    </xf>
    <xf numFmtId="0" fontId="4" fillId="0" borderId="1" xfId="0" applyFont="1" applyBorder="1" applyAlignment="1">
      <alignment vertical="top" wrapText="1"/>
    </xf>
    <xf numFmtId="0" fontId="4" fillId="0" borderId="1" xfId="0" applyFont="1" applyBorder="1" applyAlignment="1">
      <alignment horizontal="left" vertical="center" wrapText="1"/>
    </xf>
    <xf numFmtId="4" fontId="4" fillId="0" borderId="1" xfId="0" applyNumberFormat="1" applyFont="1" applyBorder="1" applyAlignment="1">
      <alignment vertical="top" wrapText="1"/>
    </xf>
    <xf numFmtId="3" fontId="4" fillId="0" borderId="1" xfId="0" applyNumberFormat="1" applyFont="1" applyBorder="1" applyAlignment="1">
      <alignment vertical="top" wrapText="1"/>
    </xf>
    <xf numFmtId="0" fontId="9" fillId="0" borderId="0" xfId="0" applyFont="1" applyAlignment="1">
      <alignment vertical="top"/>
    </xf>
    <xf numFmtId="0" fontId="9" fillId="0" borderId="0" xfId="0" applyFont="1" applyAlignment="1">
      <alignment horizontal="left" vertical="center" indent="1"/>
    </xf>
    <xf numFmtId="4" fontId="9" fillId="0" borderId="0" xfId="0" applyNumberFormat="1" applyFont="1" applyAlignment="1">
      <alignment vertical="top"/>
    </xf>
    <xf numFmtId="3" fontId="9" fillId="0" borderId="0" xfId="0" applyNumberFormat="1" applyFont="1" applyAlignment="1">
      <alignment vertical="top"/>
    </xf>
    <xf numFmtId="0" fontId="9" fillId="0" borderId="0" xfId="0" applyFont="1"/>
    <xf numFmtId="3" fontId="9" fillId="0" borderId="0" xfId="0" applyNumberFormat="1" applyFont="1" applyAlignment="1">
      <alignment horizontal="left" vertical="top"/>
    </xf>
    <xf numFmtId="0" fontId="9" fillId="0" borderId="0" xfId="0" applyFont="1" applyAlignment="1">
      <alignment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left" vertical="center" indent="1"/>
    </xf>
    <xf numFmtId="4" fontId="9" fillId="0" borderId="1" xfId="0" applyNumberFormat="1" applyFont="1" applyBorder="1" applyAlignment="1">
      <alignment horizontal="center" vertical="center" wrapText="1"/>
    </xf>
    <xf numFmtId="3" fontId="9" fillId="0" borderId="1" xfId="0" applyNumberFormat="1" applyFont="1" applyBorder="1" applyAlignment="1">
      <alignment horizontal="center" vertical="center" wrapText="1"/>
    </xf>
    <xf numFmtId="3" fontId="9" fillId="0" borderId="0" xfId="0" applyNumberFormat="1" applyFont="1" applyAlignment="1">
      <alignment horizontal="center" vertical="center"/>
    </xf>
    <xf numFmtId="0" fontId="9" fillId="0" borderId="0" xfId="0" applyFont="1" applyAlignment="1">
      <alignment horizontal="center" vertical="center"/>
    </xf>
    <xf numFmtId="3" fontId="10" fillId="0" borderId="0" xfId="0" applyNumberFormat="1" applyFont="1" applyAlignment="1">
      <alignment vertical="top"/>
    </xf>
    <xf numFmtId="0" fontId="10" fillId="0" borderId="0" xfId="0" applyFont="1" applyAlignment="1">
      <alignment vertical="top"/>
    </xf>
    <xf numFmtId="0" fontId="10" fillId="0" borderId="0" xfId="0" applyFont="1"/>
    <xf numFmtId="49" fontId="9" fillId="0" borderId="1" xfId="0" applyNumberFormat="1" applyFont="1" applyBorder="1" applyAlignment="1">
      <alignment vertical="top"/>
    </xf>
    <xf numFmtId="0" fontId="9" fillId="0" borderId="1" xfId="0" applyFont="1" applyBorder="1" applyAlignment="1">
      <alignment vertical="top" wrapText="1"/>
    </xf>
    <xf numFmtId="2" fontId="3" fillId="4" borderId="1" xfId="1" applyNumberFormat="1" applyFont="1" applyFill="1" applyBorder="1" applyAlignment="1">
      <alignment horizontal="left" vertical="top" wrapText="1"/>
    </xf>
    <xf numFmtId="3" fontId="9" fillId="0" borderId="0" xfId="0" applyNumberFormat="1" applyFont="1" applyAlignment="1">
      <alignment vertical="top" wrapText="1"/>
    </xf>
    <xf numFmtId="0" fontId="9" fillId="0" borderId="0" xfId="0" applyFont="1" applyAlignment="1">
      <alignment vertical="top" wrapText="1"/>
    </xf>
    <xf numFmtId="0" fontId="9" fillId="0" borderId="1" xfId="0" applyFont="1" applyBorder="1" applyAlignment="1">
      <alignment horizontal="left" vertical="center" wrapText="1"/>
    </xf>
    <xf numFmtId="4" fontId="9" fillId="0" borderId="1" xfId="0" applyNumberFormat="1" applyFont="1" applyBorder="1" applyAlignment="1">
      <alignment vertical="top" wrapText="1"/>
    </xf>
    <xf numFmtId="3" fontId="9" fillId="0" borderId="1" xfId="0" applyNumberFormat="1" applyFont="1" applyBorder="1" applyAlignment="1">
      <alignment vertical="top" wrapText="1"/>
    </xf>
    <xf numFmtId="3" fontId="7" fillId="0" borderId="0" xfId="0" applyNumberFormat="1" applyFont="1" applyAlignment="1">
      <alignment vertical="top"/>
    </xf>
    <xf numFmtId="0" fontId="7" fillId="0" borderId="0" xfId="0" applyFont="1" applyAlignment="1">
      <alignment vertical="top"/>
    </xf>
    <xf numFmtId="0" fontId="7" fillId="0" borderId="0" xfId="0" applyFont="1"/>
    <xf numFmtId="0" fontId="11" fillId="2" borderId="1" xfId="0" applyFont="1" applyFill="1" applyBorder="1" applyAlignment="1">
      <alignment vertical="top"/>
    </xf>
    <xf numFmtId="49" fontId="4" fillId="5" borderId="1" xfId="0" applyNumberFormat="1" applyFont="1" applyFill="1" applyBorder="1" applyAlignment="1">
      <alignment vertical="top"/>
    </xf>
    <xf numFmtId="0" fontId="4" fillId="5" borderId="1" xfId="0" applyFont="1" applyFill="1" applyBorder="1" applyAlignment="1">
      <alignment vertical="top"/>
    </xf>
    <xf numFmtId="0" fontId="4" fillId="5" borderId="1" xfId="0" applyFont="1" applyFill="1" applyBorder="1" applyAlignment="1">
      <alignment horizontal="left" vertical="center" indent="1"/>
    </xf>
    <xf numFmtId="4" fontId="4" fillId="5" borderId="1" xfId="0" applyNumberFormat="1" applyFont="1" applyFill="1" applyBorder="1" applyAlignment="1">
      <alignment vertical="top"/>
    </xf>
    <xf numFmtId="3" fontId="4" fillId="5" borderId="1" xfId="0" applyNumberFormat="1" applyFont="1" applyFill="1" applyBorder="1" applyAlignment="1">
      <alignment vertical="top"/>
    </xf>
    <xf numFmtId="0" fontId="13" fillId="0" borderId="0" xfId="0" applyFont="1"/>
    <xf numFmtId="0" fontId="11" fillId="0" borderId="0" xfId="0" applyFont="1"/>
    <xf numFmtId="14" fontId="0" fillId="0" borderId="0" xfId="0" applyNumberFormat="1"/>
    <xf numFmtId="0" fontId="13" fillId="0" borderId="1" xfId="0" applyFont="1" applyBorder="1"/>
    <xf numFmtId="0" fontId="13" fillId="0" borderId="1" xfId="0" applyFont="1" applyBorder="1" applyAlignment="1">
      <alignment horizontal="center"/>
    </xf>
    <xf numFmtId="0" fontId="3" fillId="0" borderId="1" xfId="12" applyFont="1" applyBorder="1"/>
    <xf numFmtId="3" fontId="3" fillId="0" borderId="1" xfId="12" applyNumberFormat="1" applyFont="1" applyBorder="1"/>
    <xf numFmtId="3" fontId="13" fillId="0" borderId="1" xfId="0" applyNumberFormat="1" applyFont="1" applyBorder="1"/>
    <xf numFmtId="0" fontId="13" fillId="0" borderId="0" xfId="0" applyFont="1" applyBorder="1"/>
  </cellXfs>
  <cellStyles count="13">
    <cellStyle name="Čárka 2" xfId="5"/>
    <cellStyle name="Čárka 2 2" xfId="9"/>
    <cellStyle name="Čárka 3" xfId="3"/>
    <cellStyle name="Hypertextový odkaz" xfId="12" builtinId="8"/>
    <cellStyle name="normální" xfId="0" builtinId="0"/>
    <cellStyle name="Normální 2" xfId="2"/>
    <cellStyle name="Normální 2 2" xfId="7"/>
    <cellStyle name="Normální 2 3" xfId="4"/>
    <cellStyle name="Normální 3" xfId="1"/>
    <cellStyle name="Normální 4" xfId="6"/>
    <cellStyle name="Normální 4 2" xfId="10"/>
    <cellStyle name="Normální 5" xfId="8"/>
    <cellStyle name="Normální 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53</xdr:row>
      <xdr:rowOff>609600</xdr:rowOff>
    </xdr:from>
    <xdr:to>
      <xdr:col>1</xdr:col>
      <xdr:colOff>1828800</xdr:colOff>
      <xdr:row>53</xdr:row>
      <xdr:rowOff>609600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647700" y="32518350"/>
          <a:ext cx="1790700" cy="2800350"/>
        </a:xfrm>
        <a:prstGeom prst="rect">
          <a:avLst/>
        </a:prstGeom>
        <a:noFill/>
        <a:ln w="1">
          <a:noFill/>
          <a:miter lim="800000"/>
          <a:headEnd/>
          <a:tailEnd type="none" w="med" len="med"/>
        </a:ln>
        <a:effectLst/>
      </xdr:spPr>
    </xdr:pic>
    <xdr:clientData/>
  </xdr:twoCellAnchor>
  <xdr:twoCellAnchor editAs="oneCell">
    <xdr:from>
      <xdr:col>1</xdr:col>
      <xdr:colOff>38100</xdr:colOff>
      <xdr:row>53</xdr:row>
      <xdr:rowOff>609600</xdr:rowOff>
    </xdr:from>
    <xdr:to>
      <xdr:col>1</xdr:col>
      <xdr:colOff>1828800</xdr:colOff>
      <xdr:row>53</xdr:row>
      <xdr:rowOff>3409950</xdr:rowOff>
    </xdr:to>
    <xdr:pic>
      <xdr:nvPicPr>
        <xdr:cNvPr id="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647700" y="32518350"/>
          <a:ext cx="1790700" cy="2800350"/>
        </a:xfrm>
        <a:prstGeom prst="rect">
          <a:avLst/>
        </a:prstGeom>
        <a:noFill/>
        <a:ln w="1">
          <a:noFill/>
          <a:miter lim="800000"/>
          <a:headEnd/>
          <a:tailEnd type="none" w="med" len="med"/>
        </a:ln>
        <a:effectLst/>
      </xdr:spPr>
    </xdr:pic>
    <xdr:clientData/>
  </xdr:twoCellAnchor>
  <xdr:twoCellAnchor editAs="oneCell">
    <xdr:from>
      <xdr:col>1</xdr:col>
      <xdr:colOff>19050</xdr:colOff>
      <xdr:row>51</xdr:row>
      <xdr:rowOff>790575</xdr:rowOff>
    </xdr:from>
    <xdr:to>
      <xdr:col>1</xdr:col>
      <xdr:colOff>2686050</xdr:colOff>
      <xdr:row>51</xdr:row>
      <xdr:rowOff>3857625</xdr:rowOff>
    </xdr:to>
    <xdr:pic>
      <xdr:nvPicPr>
        <xdr:cNvPr id="5" name="Picture 4"/>
        <xdr:cNvPicPr>
          <a:picLocks noChangeAspect="1" noChangeArrowheads="1"/>
        </xdr:cNvPicPr>
      </xdr:nvPicPr>
      <xdr:blipFill>
        <a:blip xmlns:r="http://schemas.openxmlformats.org/officeDocument/2006/relationships" r:embed="rId2" cstate="print"/>
        <a:srcRect/>
        <a:stretch>
          <a:fillRect/>
        </a:stretch>
      </xdr:blipFill>
      <xdr:spPr bwMode="auto">
        <a:xfrm>
          <a:off x="628650" y="28594050"/>
          <a:ext cx="2667000" cy="3067050"/>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B1:D8"/>
  <sheetViews>
    <sheetView tabSelected="1" view="pageBreakPreview" zoomScaleNormal="100" zoomScaleSheetLayoutView="100" workbookViewId="0">
      <selection activeCell="B2" sqref="B2"/>
    </sheetView>
  </sheetViews>
  <sheetFormatPr defaultRowHeight="15"/>
  <cols>
    <col min="1" max="1" width="4.5703125" customWidth="1"/>
    <col min="2" max="2" width="41.85546875" style="79" customWidth="1"/>
    <col min="3" max="3" width="28.7109375" style="79" customWidth="1"/>
    <col min="4" max="4" width="10.140625" bestFit="1" customWidth="1"/>
  </cols>
  <sheetData>
    <row r="1" spans="2:4">
      <c r="B1" s="78" t="s">
        <v>211</v>
      </c>
      <c r="D1" s="80">
        <v>44042</v>
      </c>
    </row>
    <row r="2" spans="2:4">
      <c r="B2" s="79" t="s">
        <v>210</v>
      </c>
    </row>
    <row r="4" spans="2:4">
      <c r="B4" s="86"/>
      <c r="C4" s="82" t="s">
        <v>153</v>
      </c>
    </row>
    <row r="5" spans="2:4">
      <c r="B5" s="83" t="str">
        <f>'Víceúčelový bazén'!B4</f>
        <v xml:space="preserve">Víceúčelový bazén venkovní     </v>
      </c>
      <c r="C5" s="84">
        <f>'Víceúčelový bazén'!F9</f>
        <v>0</v>
      </c>
    </row>
    <row r="6" spans="2:4">
      <c r="B6" s="83" t="str">
        <f>'Dětský bazén'!B4</f>
        <v xml:space="preserve">Dětský bazén venkovní    </v>
      </c>
      <c r="C6" s="84">
        <f>'Dětský bazén'!F9</f>
        <v>0</v>
      </c>
    </row>
    <row r="7" spans="2:4">
      <c r="B7" s="83" t="str">
        <f>'Brodítka a sprchy'!B4</f>
        <v>Brodítka a sprchy</v>
      </c>
      <c r="C7" s="84">
        <f>'Brodítka a sprchy'!F9</f>
        <v>0</v>
      </c>
    </row>
    <row r="8" spans="2:4">
      <c r="B8" s="81" t="s">
        <v>154</v>
      </c>
      <c r="C8" s="85">
        <f>SUM(C5:C7)</f>
        <v>0</v>
      </c>
    </row>
  </sheetData>
  <hyperlinks>
    <hyperlink ref="B5" location="'List1 (6)'!B4" display="='List1 (6)'!B4"/>
    <hyperlink ref="B6" location="'List1 (6)'!B4" display="='List1 (6)'!B4"/>
    <hyperlink ref="B7" location="'List1 (6)'!B4" display="='List1 (6)'!B4"/>
    <hyperlink ref="C6" location="'List1 (6)'!B4" display="='List1 (6)'!B4"/>
    <hyperlink ref="C7" location="'List1 (6)'!B4" display="='List1 (6)'!B4"/>
  </hyperlinks>
  <pageMargins left="0.7" right="0.7" top="0.78740157499999996" bottom="0.78740157499999996"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I111"/>
  <sheetViews>
    <sheetView view="pageBreakPreview" zoomScaleNormal="100" zoomScaleSheetLayoutView="100" workbookViewId="0">
      <selection activeCell="B2" sqref="B2"/>
    </sheetView>
  </sheetViews>
  <sheetFormatPr defaultRowHeight="15" outlineLevelRow="1"/>
  <cols>
    <col min="1" max="1" width="9.140625" style="2"/>
    <col min="2" max="2" width="92.42578125" style="2" customWidth="1"/>
    <col min="3" max="3" width="8.5703125" style="7" customWidth="1"/>
    <col min="4" max="4" width="9.140625" style="2"/>
    <col min="5" max="5" width="17.85546875" style="4" customWidth="1"/>
    <col min="6" max="7" width="18.140625" style="3" customWidth="1"/>
    <col min="8" max="9" width="9.140625" style="2"/>
  </cols>
  <sheetData>
    <row r="1" spans="1:9">
      <c r="B1" s="32" t="s">
        <v>212</v>
      </c>
      <c r="C1" s="9"/>
      <c r="D1" s="2" t="s">
        <v>1</v>
      </c>
      <c r="E1" s="4" t="s">
        <v>2</v>
      </c>
      <c r="F1" s="3" t="s">
        <v>3</v>
      </c>
    </row>
    <row r="2" spans="1:9">
      <c r="B2" s="8" t="s">
        <v>210</v>
      </c>
      <c r="C2" s="9"/>
      <c r="E2" s="4" t="s">
        <v>4</v>
      </c>
      <c r="F2" s="3" t="s">
        <v>5</v>
      </c>
    </row>
    <row r="3" spans="1:9">
      <c r="B3" s="8" t="s">
        <v>0</v>
      </c>
      <c r="C3" s="9"/>
      <c r="E3" s="4" t="s">
        <v>6</v>
      </c>
      <c r="F3" s="3" t="s">
        <v>7</v>
      </c>
    </row>
    <row r="4" spans="1:9">
      <c r="B4" s="32" t="s">
        <v>132</v>
      </c>
      <c r="C4" s="9"/>
      <c r="E4" s="4" t="s">
        <v>8</v>
      </c>
      <c r="F4" s="5">
        <v>330</v>
      </c>
    </row>
    <row r="5" spans="1:9">
      <c r="B5" s="8"/>
      <c r="C5" s="9"/>
      <c r="E5" s="4" t="s">
        <v>9</v>
      </c>
      <c r="F5" s="5">
        <v>100</v>
      </c>
    </row>
    <row r="6" spans="1:9" s="1" customFormat="1">
      <c r="A6" s="2"/>
      <c r="B6" s="8"/>
      <c r="C6" s="9"/>
      <c r="D6" s="2"/>
      <c r="E6" s="4"/>
      <c r="F6" s="3"/>
      <c r="G6" s="3"/>
      <c r="H6" s="2"/>
      <c r="I6" s="2"/>
    </row>
    <row r="8" spans="1:9" s="6" customFormat="1" ht="22.5">
      <c r="A8" s="13" t="s">
        <v>10</v>
      </c>
      <c r="B8" s="14" t="s">
        <v>11</v>
      </c>
      <c r="C8" s="15" t="s">
        <v>12</v>
      </c>
      <c r="D8" s="14" t="s">
        <v>13</v>
      </c>
      <c r="E8" s="16" t="s">
        <v>14</v>
      </c>
      <c r="F8" s="17" t="s">
        <v>15</v>
      </c>
      <c r="G8" s="10"/>
    </row>
    <row r="9" spans="1:9" s="71" customFormat="1">
      <c r="A9" s="35" t="s">
        <v>16</v>
      </c>
      <c r="B9" s="36" t="s">
        <v>17</v>
      </c>
      <c r="C9" s="37" t="s">
        <v>18</v>
      </c>
      <c r="D9" s="36"/>
      <c r="E9" s="38"/>
      <c r="F9" s="39">
        <f>0+F10+F15+F36+F57+F86</f>
        <v>0</v>
      </c>
      <c r="G9" s="69"/>
      <c r="H9" s="70"/>
      <c r="I9" s="70"/>
    </row>
    <row r="10" spans="1:9">
      <c r="A10" s="73">
        <v>1</v>
      </c>
      <c r="B10" s="74" t="s">
        <v>19</v>
      </c>
      <c r="C10" s="75" t="s">
        <v>18</v>
      </c>
      <c r="D10" s="74"/>
      <c r="E10" s="76"/>
      <c r="F10" s="77">
        <f>0+F11+F13</f>
        <v>0</v>
      </c>
    </row>
    <row r="11" spans="1:9">
      <c r="A11" s="18" t="s">
        <v>20</v>
      </c>
      <c r="B11" s="19" t="s">
        <v>133</v>
      </c>
      <c r="C11" s="20" t="s">
        <v>141</v>
      </c>
      <c r="D11" s="19">
        <v>1</v>
      </c>
      <c r="E11" s="21">
        <v>0</v>
      </c>
      <c r="F11" s="31">
        <f>ROUND(D11*E11,0)</f>
        <v>0</v>
      </c>
    </row>
    <row r="12" spans="1:9" s="1" customFormat="1" ht="132" outlineLevel="1">
      <c r="A12" s="22"/>
      <c r="B12" s="23" t="s">
        <v>21</v>
      </c>
      <c r="C12" s="24"/>
      <c r="D12" s="22"/>
      <c r="E12" s="25"/>
      <c r="F12" s="26"/>
      <c r="G12" s="12"/>
      <c r="H12" s="11"/>
      <c r="I12" s="11"/>
    </row>
    <row r="13" spans="1:9">
      <c r="A13" s="18" t="s">
        <v>22</v>
      </c>
      <c r="B13" s="72" t="s">
        <v>134</v>
      </c>
      <c r="C13" s="20" t="s">
        <v>23</v>
      </c>
      <c r="D13" s="19">
        <v>790</v>
      </c>
      <c r="E13" s="21">
        <v>0</v>
      </c>
      <c r="F13" s="31">
        <f>ROUND(D13*E13,0)</f>
        <v>0</v>
      </c>
    </row>
    <row r="14" spans="1:9" s="1" customFormat="1" ht="60" outlineLevel="1">
      <c r="A14" s="22"/>
      <c r="B14" s="23" t="s">
        <v>158</v>
      </c>
      <c r="C14" s="24"/>
      <c r="D14" s="22"/>
      <c r="E14" s="25"/>
      <c r="F14" s="26"/>
      <c r="G14" s="12"/>
      <c r="H14" s="11"/>
      <c r="I14" s="11"/>
    </row>
    <row r="15" spans="1:9" ht="15" customHeight="1">
      <c r="A15" s="73">
        <v>2</v>
      </c>
      <c r="B15" s="74" t="s">
        <v>24</v>
      </c>
      <c r="C15" s="75" t="s">
        <v>18</v>
      </c>
      <c r="D15" s="74"/>
      <c r="E15" s="76"/>
      <c r="F15" s="77">
        <f>0+F16+F18+F20+F22+F24+F26+F28+F30+F32+F34</f>
        <v>0</v>
      </c>
    </row>
    <row r="16" spans="1:9" ht="15" customHeight="1">
      <c r="A16" s="27" t="s">
        <v>25</v>
      </c>
      <c r="B16" s="28" t="s">
        <v>135</v>
      </c>
      <c r="C16" s="29" t="s">
        <v>31</v>
      </c>
      <c r="D16" s="28">
        <v>1</v>
      </c>
      <c r="E16" s="30">
        <v>0</v>
      </c>
      <c r="F16" s="31">
        <f>ROUND(D16*E16,0)</f>
        <v>0</v>
      </c>
    </row>
    <row r="17" spans="1:9" s="1" customFormat="1" ht="144" outlineLevel="1">
      <c r="A17" s="22"/>
      <c r="B17" s="23" t="s">
        <v>159</v>
      </c>
      <c r="C17" s="24"/>
      <c r="D17" s="22"/>
      <c r="E17" s="25"/>
      <c r="F17" s="26"/>
      <c r="G17" s="12"/>
      <c r="H17" s="11"/>
      <c r="I17" s="11"/>
    </row>
    <row r="18" spans="1:9" ht="15" customHeight="1">
      <c r="A18" s="27" t="s">
        <v>27</v>
      </c>
      <c r="B18" s="28" t="s">
        <v>136</v>
      </c>
      <c r="C18" s="29" t="s">
        <v>31</v>
      </c>
      <c r="D18" s="28">
        <v>1</v>
      </c>
      <c r="E18" s="30">
        <v>0</v>
      </c>
      <c r="F18" s="31">
        <f>ROUND(D18*E18,0)</f>
        <v>0</v>
      </c>
    </row>
    <row r="19" spans="1:9" s="1" customFormat="1" ht="144" outlineLevel="1">
      <c r="A19" s="22"/>
      <c r="B19" s="23" t="s">
        <v>159</v>
      </c>
      <c r="C19" s="24"/>
      <c r="D19" s="22"/>
      <c r="E19" s="25"/>
      <c r="F19" s="26"/>
      <c r="G19" s="12"/>
      <c r="H19" s="11"/>
      <c r="I19" s="11"/>
    </row>
    <row r="20" spans="1:9" ht="15" customHeight="1">
      <c r="A20" s="27" t="s">
        <v>28</v>
      </c>
      <c r="B20" s="28" t="s">
        <v>137</v>
      </c>
      <c r="C20" s="29" t="s">
        <v>31</v>
      </c>
      <c r="D20" s="28">
        <v>1</v>
      </c>
      <c r="E20" s="30">
        <v>0</v>
      </c>
      <c r="F20" s="31">
        <f>ROUND(D20*E20,0)</f>
        <v>0</v>
      </c>
    </row>
    <row r="21" spans="1:9" s="1" customFormat="1" ht="144" outlineLevel="1">
      <c r="A21" s="22"/>
      <c r="B21" s="23" t="s">
        <v>159</v>
      </c>
      <c r="C21" s="24"/>
      <c r="D21" s="22"/>
      <c r="E21" s="25"/>
      <c r="F21" s="26"/>
      <c r="G21" s="12"/>
      <c r="H21" s="11"/>
      <c r="I21" s="11"/>
    </row>
    <row r="22" spans="1:9" ht="15" customHeight="1">
      <c r="A22" s="27" t="s">
        <v>29</v>
      </c>
      <c r="B22" s="28" t="s">
        <v>30</v>
      </c>
      <c r="C22" s="29" t="s">
        <v>31</v>
      </c>
      <c r="D22" s="28">
        <v>5</v>
      </c>
      <c r="E22" s="30">
        <v>0</v>
      </c>
      <c r="F22" s="31">
        <f>ROUND(D22*E22,0)</f>
        <v>0</v>
      </c>
    </row>
    <row r="23" spans="1:9" s="1" customFormat="1" ht="60" outlineLevel="1">
      <c r="A23" s="22"/>
      <c r="B23" s="23" t="s">
        <v>160</v>
      </c>
      <c r="C23" s="24"/>
      <c r="D23" s="22"/>
      <c r="E23" s="25"/>
      <c r="F23" s="26"/>
      <c r="G23" s="12"/>
      <c r="H23" s="11"/>
      <c r="I23" s="11"/>
    </row>
    <row r="24" spans="1:9" s="1" customFormat="1" ht="15" customHeight="1">
      <c r="A24" s="27" t="s">
        <v>32</v>
      </c>
      <c r="B24" s="28" t="s">
        <v>33</v>
      </c>
      <c r="C24" s="29" t="s">
        <v>34</v>
      </c>
      <c r="D24" s="28">
        <v>5</v>
      </c>
      <c r="E24" s="30">
        <v>0</v>
      </c>
      <c r="F24" s="31">
        <f>ROUND(D24*E24,0)</f>
        <v>0</v>
      </c>
      <c r="G24" s="3"/>
      <c r="H24" s="2"/>
      <c r="I24" s="2"/>
    </row>
    <row r="25" spans="1:9" s="1" customFormat="1" ht="36" outlineLevel="1">
      <c r="A25" s="22"/>
      <c r="B25" s="23" t="s">
        <v>161</v>
      </c>
      <c r="C25" s="24"/>
      <c r="D25" s="22"/>
      <c r="E25" s="25"/>
      <c r="F25" s="26"/>
      <c r="G25" s="12"/>
      <c r="H25" s="11"/>
      <c r="I25" s="11"/>
    </row>
    <row r="26" spans="1:9" s="1" customFormat="1" ht="15" customHeight="1">
      <c r="A26" s="27" t="s">
        <v>35</v>
      </c>
      <c r="B26" s="28" t="s">
        <v>36</v>
      </c>
      <c r="C26" s="29" t="s">
        <v>31</v>
      </c>
      <c r="D26" s="28">
        <v>4</v>
      </c>
      <c r="E26" s="30">
        <v>0</v>
      </c>
      <c r="F26" s="31">
        <f>ROUND(D26*E26,0)</f>
        <v>0</v>
      </c>
      <c r="G26" s="3"/>
      <c r="H26" s="2"/>
      <c r="I26" s="2"/>
    </row>
    <row r="27" spans="1:9" s="1" customFormat="1" ht="48" outlineLevel="1">
      <c r="A27" s="22"/>
      <c r="B27" s="23" t="s">
        <v>162</v>
      </c>
      <c r="C27" s="24"/>
      <c r="D27" s="22"/>
      <c r="E27" s="25"/>
      <c r="F27" s="26"/>
      <c r="G27" s="12"/>
      <c r="H27" s="11"/>
      <c r="I27" s="11"/>
    </row>
    <row r="28" spans="1:9">
      <c r="A28" s="27" t="s">
        <v>37</v>
      </c>
      <c r="B28" s="28" t="s">
        <v>138</v>
      </c>
      <c r="C28" s="29" t="s">
        <v>26</v>
      </c>
      <c r="D28" s="28">
        <v>47</v>
      </c>
      <c r="E28" s="30">
        <v>0</v>
      </c>
      <c r="F28" s="31">
        <f>ROUND(D28*E28,0)</f>
        <v>0</v>
      </c>
    </row>
    <row r="29" spans="1:9" s="1" customFormat="1" ht="48" outlineLevel="1">
      <c r="A29" s="22"/>
      <c r="B29" s="23" t="s">
        <v>163</v>
      </c>
      <c r="C29" s="24"/>
      <c r="D29" s="22"/>
      <c r="E29" s="25"/>
      <c r="F29" s="26"/>
      <c r="G29" s="12"/>
      <c r="H29" s="11"/>
      <c r="I29" s="11"/>
    </row>
    <row r="30" spans="1:9">
      <c r="A30" s="27" t="s">
        <v>38</v>
      </c>
      <c r="B30" s="28" t="s">
        <v>139</v>
      </c>
      <c r="C30" s="29" t="s">
        <v>26</v>
      </c>
      <c r="D30" s="28">
        <v>27</v>
      </c>
      <c r="E30" s="30">
        <v>0</v>
      </c>
      <c r="F30" s="31">
        <f>ROUND(D30*E30,0)</f>
        <v>0</v>
      </c>
    </row>
    <row r="31" spans="1:9" s="1" customFormat="1" ht="48" outlineLevel="1">
      <c r="A31" s="22"/>
      <c r="B31" s="23" t="s">
        <v>163</v>
      </c>
      <c r="C31" s="24"/>
      <c r="D31" s="22"/>
      <c r="E31" s="25"/>
      <c r="F31" s="26"/>
      <c r="G31" s="12"/>
      <c r="H31" s="11"/>
      <c r="I31" s="11"/>
    </row>
    <row r="32" spans="1:9">
      <c r="A32" s="27" t="s">
        <v>39</v>
      </c>
      <c r="B32" s="28" t="s">
        <v>41</v>
      </c>
      <c r="C32" s="29" t="s">
        <v>23</v>
      </c>
      <c r="D32" s="28">
        <v>2</v>
      </c>
      <c r="E32" s="30">
        <v>0</v>
      </c>
      <c r="F32" s="31">
        <f>ROUND(D32*E32,0)</f>
        <v>0</v>
      </c>
    </row>
    <row r="33" spans="1:9" s="1" customFormat="1" ht="24" outlineLevel="1">
      <c r="A33" s="22"/>
      <c r="B33" s="23" t="s">
        <v>164</v>
      </c>
      <c r="C33" s="24"/>
      <c r="D33" s="22"/>
      <c r="E33" s="25"/>
      <c r="F33" s="26"/>
      <c r="G33" s="12"/>
      <c r="H33" s="11"/>
      <c r="I33" s="11"/>
    </row>
    <row r="34" spans="1:9">
      <c r="A34" s="27" t="s">
        <v>40</v>
      </c>
      <c r="B34" s="28" t="s">
        <v>42</v>
      </c>
      <c r="C34" s="29" t="s">
        <v>26</v>
      </c>
      <c r="D34" s="28">
        <v>5</v>
      </c>
      <c r="E34" s="30">
        <v>0</v>
      </c>
      <c r="F34" s="31">
        <f>ROUND(D34*E34,0)</f>
        <v>0</v>
      </c>
    </row>
    <row r="35" spans="1:9" s="1" customFormat="1" ht="36" outlineLevel="1">
      <c r="A35" s="22"/>
      <c r="B35" s="23" t="s">
        <v>165</v>
      </c>
      <c r="C35" s="24"/>
      <c r="D35" s="22"/>
      <c r="E35" s="25"/>
      <c r="F35" s="26"/>
      <c r="G35" s="12"/>
      <c r="H35" s="11"/>
      <c r="I35" s="11"/>
    </row>
    <row r="36" spans="1:9">
      <c r="A36" s="73">
        <v>3</v>
      </c>
      <c r="B36" s="74" t="s">
        <v>43</v>
      </c>
      <c r="C36" s="75" t="s">
        <v>18</v>
      </c>
      <c r="D36" s="74"/>
      <c r="E36" s="76"/>
      <c r="F36" s="77">
        <f>0+F37+F39+F41+F43+F45+F47+F49+F51+F53+F55</f>
        <v>0</v>
      </c>
    </row>
    <row r="37" spans="1:9">
      <c r="A37" s="27" t="s">
        <v>44</v>
      </c>
      <c r="B37" s="28" t="s">
        <v>45</v>
      </c>
      <c r="C37" s="29" t="s">
        <v>26</v>
      </c>
      <c r="D37" s="28">
        <v>112</v>
      </c>
      <c r="E37" s="30">
        <v>0</v>
      </c>
      <c r="F37" s="31">
        <f>ROUND(D37*E37,0)</f>
        <v>0</v>
      </c>
    </row>
    <row r="38" spans="1:9" s="1" customFormat="1" ht="139.15" customHeight="1" outlineLevel="1">
      <c r="A38" s="22"/>
      <c r="B38" s="23" t="s">
        <v>46</v>
      </c>
      <c r="C38" s="24"/>
      <c r="D38" s="22"/>
      <c r="E38" s="25"/>
      <c r="F38" s="26"/>
      <c r="G38" s="12"/>
      <c r="H38" s="11"/>
      <c r="I38" s="11"/>
    </row>
    <row r="39" spans="1:9">
      <c r="A39" s="27" t="s">
        <v>47</v>
      </c>
      <c r="B39" s="28" t="s">
        <v>48</v>
      </c>
      <c r="C39" s="29" t="s">
        <v>31</v>
      </c>
      <c r="D39" s="28">
        <v>12</v>
      </c>
      <c r="E39" s="30">
        <v>0</v>
      </c>
      <c r="F39" s="31">
        <f>ROUND(D39*E39,0)</f>
        <v>0</v>
      </c>
    </row>
    <row r="40" spans="1:9" s="1" customFormat="1" ht="120" outlineLevel="1">
      <c r="A40" s="22"/>
      <c r="B40" s="23" t="s">
        <v>49</v>
      </c>
      <c r="C40" s="24"/>
      <c r="D40" s="22"/>
      <c r="E40" s="25"/>
      <c r="F40" s="26"/>
      <c r="G40" s="12"/>
      <c r="H40" s="11"/>
      <c r="I40" s="11"/>
    </row>
    <row r="41" spans="1:9">
      <c r="A41" s="27" t="s">
        <v>50</v>
      </c>
      <c r="B41" s="28" t="s">
        <v>51</v>
      </c>
      <c r="C41" s="29" t="s">
        <v>31</v>
      </c>
      <c r="D41" s="28">
        <v>6</v>
      </c>
      <c r="E41" s="30">
        <v>0</v>
      </c>
      <c r="F41" s="31">
        <f>ROUND(D41*E41,0)</f>
        <v>0</v>
      </c>
    </row>
    <row r="42" spans="1:9" s="1" customFormat="1" ht="132" outlineLevel="1">
      <c r="A42" s="22"/>
      <c r="B42" s="23" t="s">
        <v>52</v>
      </c>
      <c r="C42" s="24"/>
      <c r="D42" s="22"/>
      <c r="E42" s="25"/>
      <c r="F42" s="26"/>
      <c r="G42" s="12"/>
      <c r="H42" s="11"/>
      <c r="I42" s="11"/>
    </row>
    <row r="43" spans="1:9">
      <c r="A43" s="27" t="s">
        <v>53</v>
      </c>
      <c r="B43" s="28" t="s">
        <v>54</v>
      </c>
      <c r="C43" s="29" t="s">
        <v>31</v>
      </c>
      <c r="D43" s="28">
        <v>8</v>
      </c>
      <c r="E43" s="30">
        <v>0</v>
      </c>
      <c r="F43" s="31">
        <f>ROUND(D43*E43,0)</f>
        <v>0</v>
      </c>
    </row>
    <row r="44" spans="1:9" s="1" customFormat="1" ht="60" outlineLevel="1">
      <c r="A44" s="22"/>
      <c r="B44" s="23" t="s">
        <v>205</v>
      </c>
      <c r="C44" s="24"/>
      <c r="D44" s="22"/>
      <c r="E44" s="25"/>
      <c r="F44" s="26"/>
      <c r="G44" s="12"/>
      <c r="H44" s="11"/>
      <c r="I44" s="11"/>
    </row>
    <row r="45" spans="1:9">
      <c r="A45" s="27" t="s">
        <v>56</v>
      </c>
      <c r="B45" s="28" t="s">
        <v>57</v>
      </c>
      <c r="C45" s="29" t="s">
        <v>31</v>
      </c>
      <c r="D45" s="28">
        <v>8</v>
      </c>
      <c r="E45" s="30">
        <v>0</v>
      </c>
      <c r="F45" s="31">
        <f>ROUND(D45*E45,0)</f>
        <v>0</v>
      </c>
    </row>
    <row r="46" spans="1:9" s="1" customFormat="1" ht="24" outlineLevel="1">
      <c r="A46" s="22"/>
      <c r="B46" s="23" t="s">
        <v>195</v>
      </c>
      <c r="C46" s="24"/>
      <c r="D46" s="22"/>
      <c r="E46" s="25"/>
      <c r="F46" s="26"/>
      <c r="G46" s="12"/>
      <c r="H46" s="11"/>
      <c r="I46" s="11"/>
    </row>
    <row r="47" spans="1:9">
      <c r="A47" s="27" t="s">
        <v>59</v>
      </c>
      <c r="B47" s="28" t="s">
        <v>142</v>
      </c>
      <c r="C47" s="29" t="s">
        <v>31</v>
      </c>
      <c r="D47" s="28">
        <v>5</v>
      </c>
      <c r="E47" s="30">
        <v>0</v>
      </c>
      <c r="F47" s="31">
        <f>ROUND(D47*E47,0)</f>
        <v>0</v>
      </c>
    </row>
    <row r="48" spans="1:9" s="1" customFormat="1" ht="156.6" customHeight="1" outlineLevel="1">
      <c r="A48" s="22"/>
      <c r="B48" s="23" t="s">
        <v>60</v>
      </c>
      <c r="C48" s="24"/>
      <c r="D48" s="22"/>
      <c r="E48" s="25"/>
      <c r="F48" s="26"/>
      <c r="G48" s="12"/>
      <c r="H48" s="11"/>
      <c r="I48" s="11"/>
    </row>
    <row r="49" spans="1:9">
      <c r="A49" s="27" t="s">
        <v>61</v>
      </c>
      <c r="B49" s="28" t="s">
        <v>62</v>
      </c>
      <c r="C49" s="29" t="s">
        <v>31</v>
      </c>
      <c r="D49" s="28">
        <v>2</v>
      </c>
      <c r="E49" s="30">
        <v>0</v>
      </c>
      <c r="F49" s="31">
        <f>ROUND(D49*E49,0)</f>
        <v>0</v>
      </c>
    </row>
    <row r="50" spans="1:9" s="1" customFormat="1" ht="60.75" customHeight="1" outlineLevel="1">
      <c r="A50" s="22"/>
      <c r="B50" s="23" t="s">
        <v>204</v>
      </c>
      <c r="C50" s="24"/>
      <c r="D50" s="22"/>
      <c r="E50" s="25"/>
      <c r="F50" s="26"/>
      <c r="G50" s="12"/>
      <c r="H50" s="11"/>
      <c r="I50" s="11"/>
    </row>
    <row r="51" spans="1:9">
      <c r="A51" s="27" t="s">
        <v>63</v>
      </c>
      <c r="B51" s="28" t="s">
        <v>64</v>
      </c>
      <c r="C51" s="29" t="s">
        <v>31</v>
      </c>
      <c r="D51" s="28">
        <v>2</v>
      </c>
      <c r="E51" s="30">
        <v>0</v>
      </c>
      <c r="F51" s="31">
        <f>ROUND(D51*E51,0)</f>
        <v>0</v>
      </c>
    </row>
    <row r="52" spans="1:9" s="1" customFormat="1" ht="123" customHeight="1" outlineLevel="1">
      <c r="A52" s="22"/>
      <c r="B52" s="23" t="s">
        <v>65</v>
      </c>
      <c r="C52" s="24"/>
      <c r="D52" s="22"/>
      <c r="E52" s="25"/>
      <c r="F52" s="26"/>
      <c r="G52" s="12"/>
      <c r="H52" s="11"/>
      <c r="I52" s="11"/>
    </row>
    <row r="53" spans="1:9">
      <c r="A53" s="27" t="s">
        <v>66</v>
      </c>
      <c r="B53" s="28" t="s">
        <v>67</v>
      </c>
      <c r="C53" s="29" t="s">
        <v>31</v>
      </c>
      <c r="D53" s="28">
        <v>2</v>
      </c>
      <c r="E53" s="30">
        <v>0</v>
      </c>
      <c r="F53" s="31">
        <f>ROUND(D53*E53,0)</f>
        <v>0</v>
      </c>
    </row>
    <row r="54" spans="1:9" s="1" customFormat="1" ht="36" outlineLevel="1">
      <c r="A54" s="22"/>
      <c r="B54" s="23" t="s">
        <v>194</v>
      </c>
      <c r="C54" s="24"/>
      <c r="D54" s="22"/>
      <c r="E54" s="25"/>
      <c r="F54" s="26"/>
      <c r="G54" s="12"/>
      <c r="H54" s="11"/>
      <c r="I54" s="11"/>
    </row>
    <row r="55" spans="1:9">
      <c r="A55" s="27" t="s">
        <v>68</v>
      </c>
      <c r="B55" s="28" t="s">
        <v>140</v>
      </c>
      <c r="C55" s="29" t="s">
        <v>141</v>
      </c>
      <c r="D55" s="28">
        <v>1</v>
      </c>
      <c r="E55" s="30">
        <v>0</v>
      </c>
      <c r="F55" s="31">
        <f>ROUND(D55*E55,0)</f>
        <v>0</v>
      </c>
    </row>
    <row r="56" spans="1:9" s="1" customFormat="1" outlineLevel="1">
      <c r="A56" s="22"/>
      <c r="B56" s="23" t="s">
        <v>69</v>
      </c>
      <c r="C56" s="24"/>
      <c r="D56" s="22"/>
      <c r="E56" s="25"/>
      <c r="F56" s="26"/>
      <c r="G56" s="12"/>
      <c r="H56" s="11"/>
      <c r="I56" s="11"/>
    </row>
    <row r="57" spans="1:9">
      <c r="A57" s="73">
        <v>4</v>
      </c>
      <c r="B57" s="74" t="s">
        <v>70</v>
      </c>
      <c r="C57" s="75" t="s">
        <v>18</v>
      </c>
      <c r="D57" s="74"/>
      <c r="E57" s="76"/>
      <c r="F57" s="77">
        <f>0+F58+F60+F62+F64+F66+F68+F70+F72+F74+F76+F78+F80+F82+F84</f>
        <v>0</v>
      </c>
    </row>
    <row r="58" spans="1:9">
      <c r="A58" s="27" t="s">
        <v>71</v>
      </c>
      <c r="B58" s="28" t="s">
        <v>72</v>
      </c>
      <c r="C58" s="29" t="s">
        <v>26</v>
      </c>
      <c r="D58" s="28">
        <v>104</v>
      </c>
      <c r="E58" s="30">
        <v>0</v>
      </c>
      <c r="F58" s="31">
        <f>ROUND(D58*E58,0)</f>
        <v>0</v>
      </c>
    </row>
    <row r="59" spans="1:9" s="1" customFormat="1" ht="132" outlineLevel="1">
      <c r="A59" s="22"/>
      <c r="B59" s="23" t="s">
        <v>175</v>
      </c>
      <c r="C59" s="24"/>
      <c r="D59" s="22"/>
      <c r="E59" s="25"/>
      <c r="F59" s="26"/>
      <c r="G59" s="12"/>
      <c r="H59" s="11"/>
      <c r="I59" s="11"/>
    </row>
    <row r="60" spans="1:9">
      <c r="A60" s="27" t="s">
        <v>73</v>
      </c>
      <c r="B60" s="28" t="s">
        <v>74</v>
      </c>
      <c r="C60" s="29" t="s">
        <v>31</v>
      </c>
      <c r="D60" s="28">
        <v>6</v>
      </c>
      <c r="E60" s="30">
        <v>0</v>
      </c>
      <c r="F60" s="31">
        <f>ROUND(D60*E60,0)</f>
        <v>0</v>
      </c>
    </row>
    <row r="61" spans="1:9" s="1" customFormat="1" ht="132" outlineLevel="1">
      <c r="A61" s="22"/>
      <c r="B61" s="23" t="s">
        <v>174</v>
      </c>
      <c r="C61" s="24"/>
      <c r="D61" s="22"/>
      <c r="E61" s="25"/>
      <c r="F61" s="26"/>
      <c r="G61" s="12"/>
      <c r="H61" s="11"/>
      <c r="I61" s="11"/>
    </row>
    <row r="62" spans="1:9">
      <c r="A62" s="27" t="s">
        <v>75</v>
      </c>
      <c r="B62" s="28" t="s">
        <v>76</v>
      </c>
      <c r="C62" s="29" t="s">
        <v>26</v>
      </c>
      <c r="D62" s="28">
        <v>9</v>
      </c>
      <c r="E62" s="30">
        <v>0</v>
      </c>
      <c r="F62" s="31">
        <f>ROUND(D62*E62,0)</f>
        <v>0</v>
      </c>
    </row>
    <row r="63" spans="1:9" s="1" customFormat="1" ht="132" outlineLevel="1">
      <c r="A63" s="22"/>
      <c r="B63" s="23" t="s">
        <v>193</v>
      </c>
      <c r="C63" s="24"/>
      <c r="D63" s="22"/>
      <c r="E63" s="25"/>
      <c r="F63" s="26"/>
      <c r="G63" s="12"/>
      <c r="H63" s="11"/>
      <c r="I63" s="11"/>
    </row>
    <row r="64" spans="1:9">
      <c r="A64" s="27" t="s">
        <v>77</v>
      </c>
      <c r="B64" s="28" t="s">
        <v>78</v>
      </c>
      <c r="C64" s="29" t="s">
        <v>31</v>
      </c>
      <c r="D64" s="28">
        <v>18</v>
      </c>
      <c r="E64" s="30">
        <v>0</v>
      </c>
      <c r="F64" s="31">
        <f>ROUND(D64*E64,0)</f>
        <v>0</v>
      </c>
    </row>
    <row r="65" spans="1:9" s="1" customFormat="1" ht="36" outlineLevel="1">
      <c r="A65" s="22"/>
      <c r="B65" s="23" t="s">
        <v>173</v>
      </c>
      <c r="C65" s="24"/>
      <c r="D65" s="22"/>
      <c r="E65" s="25"/>
      <c r="F65" s="26"/>
      <c r="G65" s="12"/>
      <c r="H65" s="11"/>
      <c r="I65" s="11"/>
    </row>
    <row r="66" spans="1:9">
      <c r="A66" s="27" t="s">
        <v>79</v>
      </c>
      <c r="B66" s="28" t="s">
        <v>80</v>
      </c>
      <c r="C66" s="29" t="s">
        <v>31</v>
      </c>
      <c r="D66" s="28">
        <v>1</v>
      </c>
      <c r="E66" s="30">
        <v>0</v>
      </c>
      <c r="F66" s="31">
        <f>ROUND(D66*E66,0)</f>
        <v>0</v>
      </c>
    </row>
    <row r="67" spans="1:9" s="1" customFormat="1" ht="36" outlineLevel="1">
      <c r="A67" s="22"/>
      <c r="B67" s="23" t="s">
        <v>173</v>
      </c>
      <c r="C67" s="24"/>
      <c r="D67" s="22"/>
      <c r="E67" s="25"/>
      <c r="F67" s="26"/>
      <c r="G67" s="12"/>
      <c r="H67" s="11"/>
      <c r="I67" s="11"/>
    </row>
    <row r="68" spans="1:9">
      <c r="A68" s="27" t="s">
        <v>81</v>
      </c>
      <c r="B68" s="28" t="s">
        <v>82</v>
      </c>
      <c r="C68" s="29" t="s">
        <v>26</v>
      </c>
      <c r="D68" s="28">
        <v>65</v>
      </c>
      <c r="E68" s="30">
        <v>0</v>
      </c>
      <c r="F68" s="31">
        <f>ROUND(D68*E68,0)</f>
        <v>0</v>
      </c>
    </row>
    <row r="69" spans="1:9" s="1" customFormat="1" ht="84" outlineLevel="1">
      <c r="A69" s="22"/>
      <c r="B69" s="23" t="s">
        <v>192</v>
      </c>
      <c r="C69" s="24"/>
      <c r="D69" s="22"/>
      <c r="E69" s="25"/>
      <c r="F69" s="26"/>
      <c r="G69" s="12"/>
      <c r="H69" s="11"/>
      <c r="I69" s="11"/>
    </row>
    <row r="70" spans="1:9">
      <c r="A70" s="27" t="s">
        <v>83</v>
      </c>
      <c r="B70" s="28" t="s">
        <v>143</v>
      </c>
      <c r="C70" s="29" t="s">
        <v>26</v>
      </c>
      <c r="D70" s="28">
        <v>18</v>
      </c>
      <c r="E70" s="30">
        <v>0</v>
      </c>
      <c r="F70" s="31">
        <f>ROUND(D70*E70,0)</f>
        <v>0</v>
      </c>
    </row>
    <row r="71" spans="1:9" s="1" customFormat="1" ht="87.75" customHeight="1" outlineLevel="1">
      <c r="A71" s="22"/>
      <c r="B71" s="23" t="s">
        <v>191</v>
      </c>
      <c r="C71" s="24"/>
      <c r="D71" s="22"/>
      <c r="E71" s="25"/>
      <c r="F71" s="26"/>
      <c r="G71" s="12"/>
      <c r="H71" s="11"/>
      <c r="I71" s="11"/>
    </row>
    <row r="72" spans="1:9">
      <c r="A72" s="27" t="s">
        <v>84</v>
      </c>
      <c r="B72" s="28" t="s">
        <v>206</v>
      </c>
      <c r="C72" s="29" t="s">
        <v>31</v>
      </c>
      <c r="D72" s="28">
        <v>1</v>
      </c>
      <c r="E72" s="30">
        <v>0</v>
      </c>
      <c r="F72" s="31">
        <f>ROUND(D72*E72,0)</f>
        <v>0</v>
      </c>
    </row>
    <row r="73" spans="1:9" s="1" customFormat="1" ht="72" outlineLevel="1">
      <c r="A73" s="22"/>
      <c r="B73" s="23" t="s">
        <v>203</v>
      </c>
      <c r="C73" s="24"/>
      <c r="D73" s="22"/>
      <c r="E73" s="25"/>
      <c r="F73" s="26"/>
      <c r="G73" s="12"/>
      <c r="H73" s="11"/>
      <c r="I73" s="11"/>
    </row>
    <row r="74" spans="1:9">
      <c r="A74" s="27" t="s">
        <v>85</v>
      </c>
      <c r="B74" s="28" t="s">
        <v>207</v>
      </c>
      <c r="C74" s="29" t="s">
        <v>31</v>
      </c>
      <c r="D74" s="28">
        <v>1</v>
      </c>
      <c r="E74" s="30">
        <v>0</v>
      </c>
      <c r="F74" s="31">
        <f>ROUND(D74*E74,0)</f>
        <v>0</v>
      </c>
    </row>
    <row r="75" spans="1:9" s="1" customFormat="1" ht="24" outlineLevel="1">
      <c r="A75" s="22"/>
      <c r="B75" s="23" t="s">
        <v>199</v>
      </c>
      <c r="C75" s="24"/>
      <c r="D75" s="22"/>
      <c r="E75" s="25"/>
      <c r="F75" s="26"/>
      <c r="G75" s="12"/>
      <c r="H75" s="11"/>
      <c r="I75" s="11"/>
    </row>
    <row r="76" spans="1:9">
      <c r="A76" s="27" t="s">
        <v>86</v>
      </c>
      <c r="B76" s="28" t="s">
        <v>87</v>
      </c>
      <c r="C76" s="29" t="s">
        <v>31</v>
      </c>
      <c r="D76" s="28">
        <v>3</v>
      </c>
      <c r="E76" s="30">
        <v>0</v>
      </c>
      <c r="F76" s="31">
        <f>ROUND(D76*E76,0)</f>
        <v>0</v>
      </c>
    </row>
    <row r="77" spans="1:9" s="1" customFormat="1" ht="132" outlineLevel="1">
      <c r="A77" s="22"/>
      <c r="B77" s="23" t="s">
        <v>190</v>
      </c>
      <c r="C77" s="24"/>
      <c r="D77" s="22"/>
      <c r="E77" s="25"/>
      <c r="F77" s="26"/>
      <c r="G77" s="12"/>
      <c r="H77" s="11"/>
      <c r="I77" s="11"/>
    </row>
    <row r="78" spans="1:9">
      <c r="A78" s="27" t="s">
        <v>88</v>
      </c>
      <c r="B78" s="28" t="s">
        <v>89</v>
      </c>
      <c r="C78" s="29" t="s">
        <v>31</v>
      </c>
      <c r="D78" s="28">
        <v>2</v>
      </c>
      <c r="E78" s="30">
        <v>0</v>
      </c>
      <c r="F78" s="31">
        <f>ROUND(D78*E78,0)</f>
        <v>0</v>
      </c>
    </row>
    <row r="79" spans="1:9" s="1" customFormat="1" ht="36" outlineLevel="1">
      <c r="A79" s="22"/>
      <c r="B79" s="23" t="s">
        <v>189</v>
      </c>
      <c r="C79" s="24"/>
      <c r="D79" s="22"/>
      <c r="E79" s="25"/>
      <c r="F79" s="26"/>
      <c r="G79" s="12"/>
      <c r="H79" s="11"/>
      <c r="I79" s="11"/>
    </row>
    <row r="80" spans="1:9">
      <c r="A80" s="27" t="s">
        <v>90</v>
      </c>
      <c r="B80" s="28" t="s">
        <v>144</v>
      </c>
      <c r="C80" s="29" t="s">
        <v>31</v>
      </c>
      <c r="D80" s="28">
        <v>2</v>
      </c>
      <c r="E80" s="30">
        <v>0</v>
      </c>
      <c r="F80" s="31">
        <f>ROUND(D80*E80,0)</f>
        <v>0</v>
      </c>
    </row>
    <row r="81" spans="1:9" s="1" customFormat="1" ht="36" outlineLevel="1">
      <c r="A81" s="22"/>
      <c r="B81" s="23" t="s">
        <v>188</v>
      </c>
      <c r="C81" s="24"/>
      <c r="D81" s="22"/>
      <c r="E81" s="25"/>
      <c r="F81" s="26"/>
      <c r="G81" s="12"/>
      <c r="H81" s="11"/>
      <c r="I81" s="11"/>
    </row>
    <row r="82" spans="1:9">
      <c r="A82" s="27" t="s">
        <v>91</v>
      </c>
      <c r="B82" s="28" t="s">
        <v>92</v>
      </c>
      <c r="C82" s="29" t="s">
        <v>31</v>
      </c>
      <c r="D82" s="28">
        <v>2</v>
      </c>
      <c r="E82" s="30">
        <v>0</v>
      </c>
      <c r="F82" s="31">
        <f>ROUND(D82*E82,0)</f>
        <v>0</v>
      </c>
    </row>
    <row r="83" spans="1:9" s="1" customFormat="1" ht="60" outlineLevel="1">
      <c r="A83" s="22"/>
      <c r="B83" s="23" t="s">
        <v>187</v>
      </c>
      <c r="C83" s="24"/>
      <c r="D83" s="22"/>
      <c r="E83" s="25"/>
      <c r="F83" s="26"/>
      <c r="G83" s="12"/>
      <c r="H83" s="11"/>
      <c r="I83" s="11"/>
    </row>
    <row r="84" spans="1:9">
      <c r="A84" s="27" t="s">
        <v>93</v>
      </c>
      <c r="B84" s="28" t="s">
        <v>145</v>
      </c>
      <c r="C84" s="29" t="s">
        <v>31</v>
      </c>
      <c r="D84" s="28">
        <v>1</v>
      </c>
      <c r="E84" s="30">
        <v>0</v>
      </c>
      <c r="F84" s="31">
        <f>ROUND(D84*E84,0)</f>
        <v>0</v>
      </c>
    </row>
    <row r="85" spans="1:9" s="1" customFormat="1" ht="60" outlineLevel="1">
      <c r="A85" s="22"/>
      <c r="B85" s="23" t="s">
        <v>146</v>
      </c>
      <c r="C85" s="24"/>
      <c r="D85" s="22"/>
      <c r="E85" s="25"/>
      <c r="F85" s="26"/>
      <c r="G85" s="12"/>
      <c r="H85" s="11"/>
      <c r="I85" s="11"/>
    </row>
    <row r="86" spans="1:9">
      <c r="A86" s="73">
        <v>5</v>
      </c>
      <c r="B86" s="74" t="s">
        <v>94</v>
      </c>
      <c r="C86" s="75" t="s">
        <v>18</v>
      </c>
      <c r="D86" s="74"/>
      <c r="E86" s="76"/>
      <c r="F86" s="77">
        <f>0+F87+F89+F91+F93+F95+F97+F99+F101+F103+F105+F107+F109</f>
        <v>0</v>
      </c>
    </row>
    <row r="87" spans="1:9">
      <c r="A87" s="27" t="s">
        <v>95</v>
      </c>
      <c r="B87" s="28" t="s">
        <v>96</v>
      </c>
      <c r="C87" s="29" t="s">
        <v>31</v>
      </c>
      <c r="D87" s="28">
        <v>2</v>
      </c>
      <c r="E87" s="30">
        <v>0</v>
      </c>
      <c r="F87" s="31">
        <f>ROUND(D87*E87,0)</f>
        <v>0</v>
      </c>
    </row>
    <row r="88" spans="1:9" s="1" customFormat="1" ht="96" outlineLevel="1">
      <c r="A88" s="22"/>
      <c r="B88" s="23" t="s">
        <v>186</v>
      </c>
      <c r="C88" s="24"/>
      <c r="D88" s="22"/>
      <c r="E88" s="25"/>
      <c r="F88" s="26"/>
      <c r="G88" s="12"/>
      <c r="H88" s="11"/>
      <c r="I88" s="11"/>
    </row>
    <row r="89" spans="1:9">
      <c r="A89" s="27" t="s">
        <v>97</v>
      </c>
      <c r="B89" s="28" t="s">
        <v>98</v>
      </c>
      <c r="C89" s="29" t="s">
        <v>31</v>
      </c>
      <c r="D89" s="28">
        <v>2</v>
      </c>
      <c r="E89" s="30">
        <v>0</v>
      </c>
      <c r="F89" s="31">
        <f>ROUND(D89*E89,0)</f>
        <v>0</v>
      </c>
    </row>
    <row r="90" spans="1:9" s="1" customFormat="1" ht="24" outlineLevel="1">
      <c r="A90" s="22"/>
      <c r="B90" s="23" t="s">
        <v>185</v>
      </c>
      <c r="C90" s="24"/>
      <c r="D90" s="22"/>
      <c r="E90" s="25"/>
      <c r="F90" s="26"/>
      <c r="G90" s="12"/>
      <c r="H90" s="11"/>
      <c r="I90" s="11"/>
    </row>
    <row r="91" spans="1:9">
      <c r="A91" s="27" t="s">
        <v>99</v>
      </c>
      <c r="B91" s="28" t="s">
        <v>100</v>
      </c>
      <c r="C91" s="29" t="s">
        <v>31</v>
      </c>
      <c r="D91" s="28">
        <v>4</v>
      </c>
      <c r="E91" s="30">
        <v>0</v>
      </c>
      <c r="F91" s="31">
        <f>ROUND(D91*E91,0)</f>
        <v>0</v>
      </c>
    </row>
    <row r="92" spans="1:9" s="1" customFormat="1" ht="72" outlineLevel="1">
      <c r="A92" s="22"/>
      <c r="B92" s="23" t="s">
        <v>184</v>
      </c>
      <c r="C92" s="24"/>
      <c r="D92" s="22"/>
      <c r="E92" s="25"/>
      <c r="F92" s="26"/>
      <c r="G92" s="12"/>
      <c r="H92" s="11"/>
      <c r="I92" s="11"/>
    </row>
    <row r="93" spans="1:9">
      <c r="A93" s="27" t="s">
        <v>101</v>
      </c>
      <c r="B93" s="28" t="s">
        <v>102</v>
      </c>
      <c r="C93" s="29" t="s">
        <v>31</v>
      </c>
      <c r="D93" s="28">
        <v>4</v>
      </c>
      <c r="E93" s="30">
        <v>0</v>
      </c>
      <c r="F93" s="31">
        <f>ROUND(D93*E93,0)</f>
        <v>0</v>
      </c>
    </row>
    <row r="94" spans="1:9" s="1" customFormat="1" ht="36" outlineLevel="1">
      <c r="A94" s="22"/>
      <c r="B94" s="23" t="s">
        <v>183</v>
      </c>
      <c r="C94" s="24"/>
      <c r="D94" s="22"/>
      <c r="E94" s="25"/>
      <c r="F94" s="26"/>
      <c r="G94" s="12"/>
      <c r="H94" s="11"/>
      <c r="I94" s="11"/>
    </row>
    <row r="95" spans="1:9">
      <c r="A95" s="27" t="s">
        <v>103</v>
      </c>
      <c r="B95" s="28" t="s">
        <v>104</v>
      </c>
      <c r="C95" s="29" t="s">
        <v>31</v>
      </c>
      <c r="D95" s="28">
        <v>6</v>
      </c>
      <c r="E95" s="30">
        <v>0</v>
      </c>
      <c r="F95" s="31">
        <f>ROUND(D95*E95,0)</f>
        <v>0</v>
      </c>
    </row>
    <row r="96" spans="1:9" s="1" customFormat="1" ht="132" outlineLevel="1">
      <c r="A96" s="22"/>
      <c r="B96" s="23" t="s">
        <v>166</v>
      </c>
      <c r="C96" s="24"/>
      <c r="D96" s="22"/>
      <c r="E96" s="25"/>
      <c r="F96" s="26"/>
      <c r="G96" s="12"/>
      <c r="H96" s="11"/>
      <c r="I96" s="11"/>
    </row>
    <row r="97" spans="1:9">
      <c r="A97" s="27" t="s">
        <v>105</v>
      </c>
      <c r="B97" s="28" t="s">
        <v>106</v>
      </c>
      <c r="C97" s="29" t="s">
        <v>31</v>
      </c>
      <c r="D97" s="28">
        <v>1</v>
      </c>
      <c r="E97" s="30">
        <v>0</v>
      </c>
      <c r="F97" s="31">
        <f>ROUND(D97*E97,0)</f>
        <v>0</v>
      </c>
    </row>
    <row r="98" spans="1:9" s="1" customFormat="1" ht="132" outlineLevel="1">
      <c r="A98" s="22"/>
      <c r="B98" s="23" t="s">
        <v>167</v>
      </c>
      <c r="C98" s="24"/>
      <c r="D98" s="22"/>
      <c r="E98" s="25"/>
      <c r="F98" s="26"/>
      <c r="G98" s="12"/>
      <c r="H98" s="11"/>
      <c r="I98" s="11"/>
    </row>
    <row r="99" spans="1:9">
      <c r="A99" s="27" t="s">
        <v>107</v>
      </c>
      <c r="B99" s="28" t="s">
        <v>209</v>
      </c>
      <c r="C99" s="29" t="s">
        <v>31</v>
      </c>
      <c r="D99" s="28">
        <v>1</v>
      </c>
      <c r="E99" s="30">
        <v>0</v>
      </c>
      <c r="F99" s="31">
        <f>ROUND(D99*E99,0)</f>
        <v>0</v>
      </c>
    </row>
    <row r="100" spans="1:9" s="1" customFormat="1" ht="96" outlineLevel="1">
      <c r="A100" s="22"/>
      <c r="B100" s="23" t="s">
        <v>208</v>
      </c>
      <c r="C100" s="24"/>
      <c r="D100" s="22"/>
      <c r="E100" s="25"/>
      <c r="F100" s="26"/>
      <c r="G100" s="12"/>
      <c r="H100" s="11"/>
      <c r="I100" s="11"/>
    </row>
    <row r="101" spans="1:9">
      <c r="A101" s="27" t="s">
        <v>108</v>
      </c>
      <c r="B101" s="28" t="s">
        <v>155</v>
      </c>
      <c r="C101" s="29" t="s">
        <v>31</v>
      </c>
      <c r="D101" s="28">
        <v>4</v>
      </c>
      <c r="E101" s="30">
        <v>0</v>
      </c>
      <c r="F101" s="31">
        <f>ROUND(D101*E101,0)</f>
        <v>0</v>
      </c>
    </row>
    <row r="102" spans="1:9" s="1" customFormat="1" ht="36" outlineLevel="1">
      <c r="A102" s="22"/>
      <c r="B102" s="23" t="s">
        <v>182</v>
      </c>
      <c r="C102" s="24"/>
      <c r="D102" s="22"/>
      <c r="E102" s="25"/>
      <c r="F102" s="26"/>
      <c r="G102" s="12"/>
      <c r="H102" s="11"/>
      <c r="I102" s="11"/>
    </row>
    <row r="103" spans="1:9">
      <c r="A103" s="27" t="s">
        <v>109</v>
      </c>
      <c r="B103" s="28" t="s">
        <v>147</v>
      </c>
      <c r="C103" s="29" t="s">
        <v>31</v>
      </c>
      <c r="D103" s="28">
        <v>1</v>
      </c>
      <c r="E103" s="30">
        <v>0</v>
      </c>
      <c r="F103" s="31">
        <f>ROUND(D103*E103,0)</f>
        <v>0</v>
      </c>
    </row>
    <row r="104" spans="1:9" s="1" customFormat="1" ht="48" outlineLevel="1">
      <c r="A104" s="22"/>
      <c r="B104" s="23" t="s">
        <v>181</v>
      </c>
      <c r="C104" s="24"/>
      <c r="D104" s="22"/>
      <c r="E104" s="25"/>
      <c r="F104" s="26"/>
      <c r="G104" s="12"/>
      <c r="H104" s="11"/>
      <c r="I104" s="11"/>
    </row>
    <row r="105" spans="1:9">
      <c r="A105" s="27" t="s">
        <v>110</v>
      </c>
      <c r="B105" s="28" t="s">
        <v>111</v>
      </c>
      <c r="C105" s="29" t="s">
        <v>31</v>
      </c>
      <c r="D105" s="28">
        <v>1</v>
      </c>
      <c r="E105" s="30">
        <v>0</v>
      </c>
      <c r="F105" s="31">
        <f>ROUND(D105*E105,0)</f>
        <v>0</v>
      </c>
    </row>
    <row r="106" spans="1:9" s="1" customFormat="1" ht="60" outlineLevel="1">
      <c r="A106" s="22"/>
      <c r="B106" s="23" t="s">
        <v>180</v>
      </c>
      <c r="C106" s="24"/>
      <c r="D106" s="22"/>
      <c r="E106" s="25"/>
      <c r="F106" s="26"/>
      <c r="G106" s="12"/>
      <c r="H106" s="11"/>
      <c r="I106" s="11"/>
    </row>
    <row r="107" spans="1:9">
      <c r="A107" s="27" t="s">
        <v>112</v>
      </c>
      <c r="B107" s="28" t="s">
        <v>113</v>
      </c>
      <c r="C107" s="29" t="s">
        <v>31</v>
      </c>
      <c r="D107" s="28">
        <v>2</v>
      </c>
      <c r="E107" s="30">
        <v>0</v>
      </c>
      <c r="F107" s="31">
        <f>ROUND(D107*E107,0)</f>
        <v>0</v>
      </c>
    </row>
    <row r="108" spans="1:9" s="1" customFormat="1" ht="48.75" customHeight="1" outlineLevel="1">
      <c r="A108" s="22"/>
      <c r="B108" s="23" t="s">
        <v>179</v>
      </c>
      <c r="C108" s="24"/>
      <c r="D108" s="22"/>
      <c r="E108" s="25"/>
      <c r="F108" s="26"/>
      <c r="G108" s="12"/>
      <c r="H108" s="11"/>
      <c r="I108" s="11"/>
    </row>
    <row r="109" spans="1:9">
      <c r="A109" s="27" t="s">
        <v>114</v>
      </c>
      <c r="B109" s="28" t="s">
        <v>148</v>
      </c>
      <c r="C109" s="29" t="s">
        <v>141</v>
      </c>
      <c r="D109" s="28">
        <v>1</v>
      </c>
      <c r="E109" s="30">
        <v>0</v>
      </c>
      <c r="F109" s="31">
        <f>ROUND(D109*E109,0)</f>
        <v>0</v>
      </c>
    </row>
    <row r="110" spans="1:9" s="1" customFormat="1" ht="120" outlineLevel="1">
      <c r="A110" s="22"/>
      <c r="B110" s="23" t="s">
        <v>178</v>
      </c>
      <c r="C110" s="24"/>
      <c r="D110" s="22"/>
      <c r="E110" s="25"/>
      <c r="F110" s="26"/>
      <c r="G110" s="12"/>
      <c r="H110" s="11"/>
      <c r="I110" s="11"/>
    </row>
    <row r="111" spans="1:9" s="71" customFormat="1">
      <c r="A111" s="35"/>
      <c r="B111" s="36" t="s">
        <v>17</v>
      </c>
      <c r="C111" s="37" t="s">
        <v>18</v>
      </c>
      <c r="D111" s="36"/>
      <c r="E111" s="38"/>
      <c r="F111" s="39">
        <f>F9</f>
        <v>0</v>
      </c>
      <c r="G111" s="69"/>
      <c r="H111" s="70"/>
      <c r="I111" s="70"/>
    </row>
  </sheetData>
  <pageMargins left="0.70866141732283472" right="0.70866141732283472" top="0.78740157480314965" bottom="0.78740157480314965" header="0.31496062992125984" footer="0.31496062992125984"/>
  <pageSetup paperSize="9" scale="56" fitToHeight="0" orientation="portrait" r:id="rId1"/>
  <rowBreaks count="3" manualBreakCount="3">
    <brk id="35" max="16383" man="1"/>
    <brk id="59" max="16383" man="1"/>
    <brk id="85" max="16383" man="1"/>
  </rowBreaks>
</worksheet>
</file>

<file path=xl/worksheets/sheet3.xml><?xml version="1.0" encoding="utf-8"?>
<worksheet xmlns="http://schemas.openxmlformats.org/spreadsheetml/2006/main" xmlns:r="http://schemas.openxmlformats.org/officeDocument/2006/relationships">
  <sheetPr>
    <pageSetUpPr fitToPage="1"/>
  </sheetPr>
  <dimension ref="A1:I55"/>
  <sheetViews>
    <sheetView view="pageBreakPreview" zoomScaleNormal="100" zoomScaleSheetLayoutView="100" workbookViewId="0">
      <selection activeCell="B2" sqref="B2"/>
    </sheetView>
  </sheetViews>
  <sheetFormatPr defaultRowHeight="15" outlineLevelRow="1"/>
  <cols>
    <col min="1" max="1" width="9.140625" style="2"/>
    <col min="2" max="2" width="92.42578125" style="2" customWidth="1"/>
    <col min="3" max="3" width="8.5703125" style="7" customWidth="1"/>
    <col min="4" max="4" width="9.140625" style="2"/>
    <col min="5" max="5" width="17.85546875" style="4" customWidth="1"/>
    <col min="6" max="7" width="18.140625" style="3" customWidth="1"/>
    <col min="8" max="9" width="9.140625" style="2"/>
  </cols>
  <sheetData>
    <row r="1" spans="1:9">
      <c r="B1" s="32" t="s">
        <v>212</v>
      </c>
      <c r="C1" s="9"/>
      <c r="D1" s="2" t="s">
        <v>1</v>
      </c>
      <c r="E1" s="4" t="s">
        <v>2</v>
      </c>
      <c r="F1" s="3" t="s">
        <v>115</v>
      </c>
    </row>
    <row r="2" spans="1:9">
      <c r="B2" s="8" t="s">
        <v>210</v>
      </c>
      <c r="C2" s="9"/>
      <c r="E2" s="4" t="s">
        <v>4</v>
      </c>
      <c r="F2" s="3" t="s">
        <v>116</v>
      </c>
    </row>
    <row r="3" spans="1:9">
      <c r="B3" s="8" t="s">
        <v>0</v>
      </c>
      <c r="C3" s="9"/>
      <c r="E3" s="4" t="s">
        <v>6</v>
      </c>
      <c r="F3" s="3" t="s">
        <v>117</v>
      </c>
    </row>
    <row r="4" spans="1:9">
      <c r="B4" s="32" t="s">
        <v>149</v>
      </c>
      <c r="C4" s="9"/>
      <c r="E4" s="4" t="s">
        <v>8</v>
      </c>
      <c r="F4" s="5">
        <v>330</v>
      </c>
    </row>
    <row r="5" spans="1:9">
      <c r="B5" s="8"/>
      <c r="C5" s="9"/>
      <c r="E5" s="4" t="s">
        <v>9</v>
      </c>
      <c r="F5" s="5">
        <v>30</v>
      </c>
    </row>
    <row r="6" spans="1:9" s="1" customFormat="1">
      <c r="A6" s="2"/>
      <c r="B6" s="8"/>
      <c r="C6" s="9"/>
      <c r="D6" s="2"/>
      <c r="E6" s="4"/>
      <c r="F6" s="3"/>
      <c r="G6" s="3"/>
      <c r="H6" s="2"/>
      <c r="I6" s="2"/>
    </row>
    <row r="8" spans="1:9" s="6" customFormat="1" ht="22.5">
      <c r="A8" s="13" t="s">
        <v>10</v>
      </c>
      <c r="B8" s="14" t="s">
        <v>11</v>
      </c>
      <c r="C8" s="15" t="s">
        <v>12</v>
      </c>
      <c r="D8" s="14" t="s">
        <v>13</v>
      </c>
      <c r="E8" s="16" t="s">
        <v>14</v>
      </c>
      <c r="F8" s="17" t="s">
        <v>15</v>
      </c>
      <c r="G8" s="10"/>
    </row>
    <row r="9" spans="1:9" s="71" customFormat="1">
      <c r="A9" s="35" t="s">
        <v>16</v>
      </c>
      <c r="B9" s="36" t="s">
        <v>17</v>
      </c>
      <c r="C9" s="37" t="s">
        <v>18</v>
      </c>
      <c r="D9" s="36"/>
      <c r="E9" s="38"/>
      <c r="F9" s="39">
        <f>0+F10+F15+F20+F33+F40</f>
        <v>0</v>
      </c>
      <c r="G9" s="69"/>
      <c r="H9" s="70"/>
      <c r="I9" s="70"/>
    </row>
    <row r="10" spans="1:9">
      <c r="A10" s="73">
        <v>1</v>
      </c>
      <c r="B10" s="74" t="s">
        <v>19</v>
      </c>
      <c r="C10" s="75" t="s">
        <v>18</v>
      </c>
      <c r="D10" s="74"/>
      <c r="E10" s="76"/>
      <c r="F10" s="77">
        <f>0+F11+F13</f>
        <v>0</v>
      </c>
    </row>
    <row r="11" spans="1:9">
      <c r="A11" s="18" t="s">
        <v>20</v>
      </c>
      <c r="B11" s="19" t="s">
        <v>133</v>
      </c>
      <c r="C11" s="20" t="s">
        <v>141</v>
      </c>
      <c r="D11" s="19">
        <v>1</v>
      </c>
      <c r="E11" s="21">
        <v>0</v>
      </c>
      <c r="F11" s="31">
        <f>ROUND(D11*E11,0)</f>
        <v>0</v>
      </c>
    </row>
    <row r="12" spans="1:9" s="1" customFormat="1" ht="132" outlineLevel="1">
      <c r="A12" s="22"/>
      <c r="B12" s="23" t="s">
        <v>21</v>
      </c>
      <c r="C12" s="24"/>
      <c r="D12" s="22"/>
      <c r="E12" s="25"/>
      <c r="F12" s="26"/>
      <c r="G12" s="12"/>
      <c r="H12" s="11"/>
      <c r="I12" s="11"/>
    </row>
    <row r="13" spans="1:9">
      <c r="A13" s="18" t="s">
        <v>22</v>
      </c>
      <c r="B13" s="72" t="s">
        <v>134</v>
      </c>
      <c r="C13" s="20" t="s">
        <v>23</v>
      </c>
      <c r="D13" s="19">
        <v>111</v>
      </c>
      <c r="E13" s="21">
        <v>0</v>
      </c>
      <c r="F13" s="31">
        <f>ROUND(D13*E13,0)</f>
        <v>0</v>
      </c>
    </row>
    <row r="14" spans="1:9" s="1" customFormat="1" ht="60" outlineLevel="1">
      <c r="A14" s="22"/>
      <c r="B14" s="23" t="s">
        <v>158</v>
      </c>
      <c r="C14" s="24"/>
      <c r="D14" s="22"/>
      <c r="E14" s="25"/>
      <c r="F14" s="26"/>
      <c r="G14" s="12"/>
      <c r="H14" s="11"/>
      <c r="I14" s="11"/>
    </row>
    <row r="15" spans="1:9" ht="15" customHeight="1">
      <c r="A15" s="73">
        <v>2</v>
      </c>
      <c r="B15" s="74" t="s">
        <v>24</v>
      </c>
      <c r="C15" s="75" t="s">
        <v>18</v>
      </c>
      <c r="D15" s="74"/>
      <c r="E15" s="76"/>
      <c r="F15" s="77">
        <f>0+F16+F18</f>
        <v>0</v>
      </c>
    </row>
    <row r="16" spans="1:9" ht="15" customHeight="1">
      <c r="A16" s="27" t="s">
        <v>25</v>
      </c>
      <c r="B16" s="28" t="s">
        <v>150</v>
      </c>
      <c r="C16" s="29" t="s">
        <v>31</v>
      </c>
      <c r="D16" s="28">
        <v>1</v>
      </c>
      <c r="E16" s="30">
        <v>0</v>
      </c>
      <c r="F16" s="31">
        <f>ROUND(D16*E16,0)</f>
        <v>0</v>
      </c>
    </row>
    <row r="17" spans="1:9" s="1" customFormat="1" ht="144" outlineLevel="1">
      <c r="A17" s="22"/>
      <c r="B17" s="23" t="s">
        <v>177</v>
      </c>
      <c r="C17" s="24"/>
      <c r="D17" s="22"/>
      <c r="E17" s="25"/>
      <c r="F17" s="26"/>
      <c r="G17" s="12"/>
      <c r="H17" s="11"/>
      <c r="I17" s="11"/>
    </row>
    <row r="18" spans="1:9" ht="15" customHeight="1">
      <c r="A18" s="27" t="s">
        <v>27</v>
      </c>
      <c r="B18" s="28" t="s">
        <v>118</v>
      </c>
      <c r="C18" s="29" t="s">
        <v>31</v>
      </c>
      <c r="D18" s="28">
        <v>1</v>
      </c>
      <c r="E18" s="30">
        <v>0</v>
      </c>
      <c r="F18" s="31">
        <f>ROUND(D18*E18,0)</f>
        <v>0</v>
      </c>
    </row>
    <row r="19" spans="1:9" s="1" customFormat="1" ht="60" outlineLevel="1">
      <c r="A19" s="22"/>
      <c r="B19" s="23" t="s">
        <v>176</v>
      </c>
      <c r="C19" s="24"/>
      <c r="D19" s="22"/>
      <c r="E19" s="25"/>
      <c r="F19" s="26"/>
      <c r="G19" s="12"/>
      <c r="H19" s="11"/>
      <c r="I19" s="11"/>
    </row>
    <row r="20" spans="1:9" ht="15" customHeight="1">
      <c r="A20" s="73">
        <v>3</v>
      </c>
      <c r="B20" s="74" t="s">
        <v>43</v>
      </c>
      <c r="C20" s="75" t="s">
        <v>18</v>
      </c>
      <c r="D20" s="74"/>
      <c r="E20" s="76"/>
      <c r="F20" s="77">
        <f>0+F21+F23+F25+F27+F29+F31</f>
        <v>0</v>
      </c>
    </row>
    <row r="21" spans="1:9" s="1" customFormat="1" ht="15" customHeight="1">
      <c r="A21" s="27" t="s">
        <v>44</v>
      </c>
      <c r="B21" s="28" t="s">
        <v>45</v>
      </c>
      <c r="C21" s="29" t="s">
        <v>26</v>
      </c>
      <c r="D21" s="28">
        <v>16</v>
      </c>
      <c r="E21" s="30">
        <v>0</v>
      </c>
      <c r="F21" s="31">
        <f>ROUND(D21*E21,0)</f>
        <v>0</v>
      </c>
      <c r="G21" s="3"/>
      <c r="H21" s="2"/>
      <c r="I21" s="2"/>
    </row>
    <row r="22" spans="1:9" s="1" customFormat="1" ht="159.75" customHeight="1" outlineLevel="1">
      <c r="A22" s="22"/>
      <c r="B22" s="23" t="s">
        <v>46</v>
      </c>
      <c r="C22" s="24"/>
      <c r="D22" s="22"/>
      <c r="E22" s="25"/>
      <c r="F22" s="26"/>
      <c r="G22" s="12"/>
      <c r="H22" s="11"/>
      <c r="I22" s="11"/>
    </row>
    <row r="23" spans="1:9" ht="15" customHeight="1">
      <c r="A23" s="27" t="s">
        <v>47</v>
      </c>
      <c r="B23" s="28" t="s">
        <v>48</v>
      </c>
      <c r="C23" s="29" t="s">
        <v>31</v>
      </c>
      <c r="D23" s="28">
        <v>2</v>
      </c>
      <c r="E23" s="30">
        <v>0</v>
      </c>
      <c r="F23" s="31">
        <f>ROUND(D23*E23,0)</f>
        <v>0</v>
      </c>
    </row>
    <row r="24" spans="1:9" s="1" customFormat="1" ht="108" outlineLevel="1">
      <c r="A24" s="22"/>
      <c r="B24" s="23" t="s">
        <v>202</v>
      </c>
      <c r="C24" s="24"/>
      <c r="D24" s="22"/>
      <c r="E24" s="25"/>
      <c r="F24" s="26"/>
      <c r="G24" s="12"/>
      <c r="H24" s="11"/>
      <c r="I24" s="11"/>
    </row>
    <row r="25" spans="1:9" ht="15" customHeight="1">
      <c r="A25" s="27" t="s">
        <v>50</v>
      </c>
      <c r="B25" s="28" t="s">
        <v>54</v>
      </c>
      <c r="C25" s="29" t="s">
        <v>31</v>
      </c>
      <c r="D25" s="28">
        <v>3</v>
      </c>
      <c r="E25" s="30">
        <v>0</v>
      </c>
      <c r="F25" s="31">
        <f>ROUND(D25*E25,0)</f>
        <v>0</v>
      </c>
    </row>
    <row r="26" spans="1:9" s="1" customFormat="1" ht="48" outlineLevel="1">
      <c r="A26" s="22"/>
      <c r="B26" s="23" t="s">
        <v>55</v>
      </c>
      <c r="C26" s="24"/>
      <c r="D26" s="22"/>
      <c r="E26" s="25"/>
      <c r="F26" s="26"/>
      <c r="G26" s="12"/>
      <c r="H26" s="11"/>
      <c r="I26" s="11"/>
    </row>
    <row r="27" spans="1:9">
      <c r="A27" s="27" t="s">
        <v>53</v>
      </c>
      <c r="B27" s="28" t="s">
        <v>57</v>
      </c>
      <c r="C27" s="29" t="s">
        <v>31</v>
      </c>
      <c r="D27" s="28">
        <v>3</v>
      </c>
      <c r="E27" s="30">
        <v>0</v>
      </c>
      <c r="F27" s="31">
        <f>ROUND(D27*E27,0)</f>
        <v>0</v>
      </c>
    </row>
    <row r="28" spans="1:9" s="1" customFormat="1" ht="24" outlineLevel="1">
      <c r="A28" s="22"/>
      <c r="B28" s="23" t="s">
        <v>58</v>
      </c>
      <c r="C28" s="24"/>
      <c r="D28" s="22"/>
      <c r="E28" s="25"/>
      <c r="F28" s="26"/>
      <c r="G28" s="12"/>
      <c r="H28" s="11"/>
      <c r="I28" s="11"/>
    </row>
    <row r="29" spans="1:9">
      <c r="A29" s="27" t="s">
        <v>56</v>
      </c>
      <c r="B29" s="28" t="s">
        <v>156</v>
      </c>
      <c r="C29" s="29" t="s">
        <v>31</v>
      </c>
      <c r="D29" s="28">
        <v>4</v>
      </c>
      <c r="E29" s="30">
        <v>0</v>
      </c>
      <c r="F29" s="31">
        <f>ROUND(D29*E29,0)</f>
        <v>0</v>
      </c>
    </row>
    <row r="30" spans="1:9" s="1" customFormat="1" ht="132" outlineLevel="1">
      <c r="A30" s="22"/>
      <c r="B30" s="23" t="s">
        <v>65</v>
      </c>
      <c r="C30" s="24"/>
      <c r="D30" s="22"/>
      <c r="E30" s="25"/>
      <c r="F30" s="26"/>
      <c r="G30" s="12"/>
      <c r="H30" s="11"/>
      <c r="I30" s="11"/>
    </row>
    <row r="31" spans="1:9">
      <c r="A31" s="27" t="s">
        <v>59</v>
      </c>
      <c r="B31" s="28" t="s">
        <v>140</v>
      </c>
      <c r="C31" s="29" t="s">
        <v>141</v>
      </c>
      <c r="D31" s="28">
        <v>1</v>
      </c>
      <c r="E31" s="30">
        <v>0</v>
      </c>
      <c r="F31" s="31">
        <f>ROUND(D31*E31,0)</f>
        <v>0</v>
      </c>
    </row>
    <row r="32" spans="1:9" s="1" customFormat="1" outlineLevel="1">
      <c r="A32" s="22"/>
      <c r="B32" s="23" t="s">
        <v>69</v>
      </c>
      <c r="C32" s="24"/>
      <c r="D32" s="22"/>
      <c r="E32" s="25"/>
      <c r="F32" s="26"/>
      <c r="G32" s="12"/>
      <c r="H32" s="11"/>
      <c r="I32" s="11"/>
    </row>
    <row r="33" spans="1:9">
      <c r="A33" s="73">
        <v>4</v>
      </c>
      <c r="B33" s="74" t="s">
        <v>70</v>
      </c>
      <c r="C33" s="75" t="s">
        <v>18</v>
      </c>
      <c r="D33" s="74"/>
      <c r="E33" s="76"/>
      <c r="F33" s="77">
        <f>0+F34+F36+F38</f>
        <v>0</v>
      </c>
    </row>
    <row r="34" spans="1:9">
      <c r="A34" s="27" t="s">
        <v>71</v>
      </c>
      <c r="B34" s="28" t="s">
        <v>72</v>
      </c>
      <c r="C34" s="29" t="s">
        <v>26</v>
      </c>
      <c r="D34" s="28">
        <v>51</v>
      </c>
      <c r="E34" s="30">
        <v>0</v>
      </c>
      <c r="F34" s="31">
        <f>ROUND(D34*E34,0)</f>
        <v>0</v>
      </c>
    </row>
    <row r="35" spans="1:9" s="1" customFormat="1" ht="132" outlineLevel="1">
      <c r="A35" s="22"/>
      <c r="B35" s="23" t="s">
        <v>175</v>
      </c>
      <c r="C35" s="24"/>
      <c r="D35" s="22"/>
      <c r="E35" s="25"/>
      <c r="F35" s="26"/>
      <c r="G35" s="12"/>
      <c r="H35" s="11"/>
      <c r="I35" s="11"/>
    </row>
    <row r="36" spans="1:9">
      <c r="A36" s="27" t="s">
        <v>73</v>
      </c>
      <c r="B36" s="28" t="s">
        <v>74</v>
      </c>
      <c r="C36" s="29" t="s">
        <v>31</v>
      </c>
      <c r="D36" s="28">
        <v>6</v>
      </c>
      <c r="E36" s="30">
        <v>0</v>
      </c>
      <c r="F36" s="31">
        <f>ROUND(D36*E36,0)</f>
        <v>0</v>
      </c>
    </row>
    <row r="37" spans="1:9" s="1" customFormat="1" ht="132" outlineLevel="1">
      <c r="A37" s="22"/>
      <c r="B37" s="23" t="s">
        <v>174</v>
      </c>
      <c r="C37" s="24"/>
      <c r="D37" s="22"/>
      <c r="E37" s="25"/>
      <c r="F37" s="26"/>
      <c r="G37" s="12"/>
      <c r="H37" s="11"/>
      <c r="I37" s="11"/>
    </row>
    <row r="38" spans="1:9">
      <c r="A38" s="27" t="s">
        <v>75</v>
      </c>
      <c r="B38" s="28" t="s">
        <v>78</v>
      </c>
      <c r="C38" s="29" t="s">
        <v>31</v>
      </c>
      <c r="D38" s="28">
        <v>10</v>
      </c>
      <c r="E38" s="30">
        <v>0</v>
      </c>
      <c r="F38" s="31">
        <f>ROUND(D38*E38,0)</f>
        <v>0</v>
      </c>
    </row>
    <row r="39" spans="1:9" s="1" customFormat="1" ht="36" outlineLevel="1">
      <c r="A39" s="22"/>
      <c r="B39" s="23" t="s">
        <v>173</v>
      </c>
      <c r="C39" s="24"/>
      <c r="D39" s="22"/>
      <c r="E39" s="25"/>
      <c r="F39" s="26"/>
      <c r="G39" s="12"/>
      <c r="H39" s="11"/>
      <c r="I39" s="11"/>
    </row>
    <row r="40" spans="1:9">
      <c r="A40" s="73">
        <v>5</v>
      </c>
      <c r="B40" s="74" t="s">
        <v>94</v>
      </c>
      <c r="C40" s="75" t="s">
        <v>18</v>
      </c>
      <c r="D40" s="74"/>
      <c r="E40" s="76"/>
      <c r="F40" s="77">
        <f>0+F41+F43+F45+F47+F49+F51+F53</f>
        <v>0</v>
      </c>
    </row>
    <row r="41" spans="1:9">
      <c r="A41" s="27" t="s">
        <v>95</v>
      </c>
      <c r="B41" s="28" t="s">
        <v>119</v>
      </c>
      <c r="C41" s="29" t="s">
        <v>31</v>
      </c>
      <c r="D41" s="28">
        <v>1</v>
      </c>
      <c r="E41" s="30">
        <v>0</v>
      </c>
      <c r="F41" s="31">
        <f>ROUND(D41*E41,0)</f>
        <v>0</v>
      </c>
    </row>
    <row r="42" spans="1:9" s="1" customFormat="1" ht="84" outlineLevel="1">
      <c r="A42" s="22"/>
      <c r="B42" s="23" t="s">
        <v>172</v>
      </c>
      <c r="C42" s="24"/>
      <c r="D42" s="22"/>
      <c r="E42" s="25"/>
      <c r="F42" s="26"/>
      <c r="G42" s="12"/>
      <c r="H42" s="11"/>
      <c r="I42" s="11"/>
    </row>
    <row r="43" spans="1:9">
      <c r="A43" s="27" t="s">
        <v>97</v>
      </c>
      <c r="B43" s="28" t="s">
        <v>120</v>
      </c>
      <c r="C43" s="29" t="s">
        <v>31</v>
      </c>
      <c r="D43" s="28">
        <v>1</v>
      </c>
      <c r="E43" s="30">
        <v>0</v>
      </c>
      <c r="F43" s="31">
        <f>ROUND(D43*E43,0)</f>
        <v>0</v>
      </c>
    </row>
    <row r="44" spans="1:9" s="1" customFormat="1" ht="84" outlineLevel="1">
      <c r="A44" s="22"/>
      <c r="B44" s="23" t="s">
        <v>171</v>
      </c>
      <c r="C44" s="24"/>
      <c r="D44" s="22"/>
      <c r="E44" s="25"/>
      <c r="F44" s="26"/>
      <c r="G44" s="12"/>
      <c r="H44" s="11"/>
      <c r="I44" s="11"/>
    </row>
    <row r="45" spans="1:9">
      <c r="A45" s="27" t="s">
        <v>99</v>
      </c>
      <c r="B45" s="28" t="s">
        <v>121</v>
      </c>
      <c r="C45" s="29" t="s">
        <v>31</v>
      </c>
      <c r="D45" s="28">
        <v>1</v>
      </c>
      <c r="E45" s="30">
        <v>0</v>
      </c>
      <c r="F45" s="31">
        <f>ROUND(D45*E45,0)</f>
        <v>0</v>
      </c>
    </row>
    <row r="46" spans="1:9" s="1" customFormat="1" ht="96" outlineLevel="1">
      <c r="A46" s="22"/>
      <c r="B46" s="23" t="s">
        <v>170</v>
      </c>
      <c r="C46" s="24"/>
      <c r="D46" s="22"/>
      <c r="E46" s="25"/>
      <c r="F46" s="26"/>
      <c r="G46" s="12"/>
      <c r="H46" s="11"/>
      <c r="I46" s="11"/>
    </row>
    <row r="47" spans="1:9">
      <c r="A47" s="27" t="s">
        <v>101</v>
      </c>
      <c r="B47" s="28" t="s">
        <v>122</v>
      </c>
      <c r="C47" s="29" t="s">
        <v>31</v>
      </c>
      <c r="D47" s="28">
        <v>1</v>
      </c>
      <c r="E47" s="30">
        <v>0</v>
      </c>
      <c r="F47" s="31">
        <f>ROUND(D47*E47,0)</f>
        <v>0</v>
      </c>
    </row>
    <row r="48" spans="1:9" s="1" customFormat="1" ht="120" outlineLevel="1">
      <c r="A48" s="22"/>
      <c r="B48" s="23" t="s">
        <v>169</v>
      </c>
      <c r="C48" s="24"/>
      <c r="D48" s="22"/>
      <c r="E48" s="25"/>
      <c r="F48" s="26"/>
      <c r="G48" s="12"/>
      <c r="H48" s="11"/>
      <c r="I48" s="11"/>
    </row>
    <row r="49" spans="1:9">
      <c r="A49" s="27" t="s">
        <v>103</v>
      </c>
      <c r="B49" s="28" t="s">
        <v>123</v>
      </c>
      <c r="C49" s="29" t="s">
        <v>31</v>
      </c>
      <c r="D49" s="28">
        <v>1</v>
      </c>
      <c r="E49" s="30">
        <v>0</v>
      </c>
      <c r="F49" s="31">
        <f>ROUND(D49*E49,0)</f>
        <v>0</v>
      </c>
    </row>
    <row r="50" spans="1:9" s="1" customFormat="1" ht="120" outlineLevel="1">
      <c r="A50" s="22"/>
      <c r="B50" s="23" t="s">
        <v>168</v>
      </c>
      <c r="C50" s="24"/>
      <c r="D50" s="22"/>
      <c r="E50" s="25"/>
      <c r="F50" s="26"/>
      <c r="G50" s="12"/>
      <c r="H50" s="11"/>
      <c r="I50" s="11"/>
    </row>
    <row r="51" spans="1:9" s="34" customFormat="1" ht="14.25">
      <c r="A51" s="27" t="s">
        <v>151</v>
      </c>
      <c r="B51" s="28" t="s">
        <v>213</v>
      </c>
      <c r="C51" s="29" t="s">
        <v>126</v>
      </c>
      <c r="D51" s="28">
        <v>1</v>
      </c>
      <c r="E51" s="30">
        <v>0</v>
      </c>
      <c r="F51" s="31">
        <f>PRODUCT(D51,E51)</f>
        <v>0</v>
      </c>
      <c r="G51" s="33"/>
      <c r="H51" s="8"/>
      <c r="I51" s="8"/>
    </row>
    <row r="52" spans="1:9" s="34" customFormat="1" ht="306.75" customHeight="1" outlineLevel="1">
      <c r="A52" s="27"/>
      <c r="B52" s="23" t="s">
        <v>200</v>
      </c>
      <c r="C52" s="29"/>
      <c r="D52" s="28"/>
      <c r="E52" s="30"/>
      <c r="F52" s="31"/>
      <c r="G52" s="33"/>
      <c r="H52" s="8"/>
      <c r="I52" s="8"/>
    </row>
    <row r="53" spans="1:9" s="34" customFormat="1" ht="14.25">
      <c r="A53" s="27" t="s">
        <v>152</v>
      </c>
      <c r="B53" s="28" t="s">
        <v>214</v>
      </c>
      <c r="C53" s="29" t="s">
        <v>126</v>
      </c>
      <c r="D53" s="40">
        <v>1</v>
      </c>
      <c r="E53" s="30">
        <v>0</v>
      </c>
      <c r="F53" s="31">
        <f>PRODUCT(D53,E53)</f>
        <v>0</v>
      </c>
      <c r="G53" s="33"/>
      <c r="H53" s="8"/>
      <c r="I53" s="8"/>
    </row>
    <row r="54" spans="1:9" s="34" customFormat="1" ht="274.5" customHeight="1" outlineLevel="1">
      <c r="A54" s="27"/>
      <c r="B54" s="40" t="s">
        <v>201</v>
      </c>
      <c r="C54" s="29"/>
      <c r="D54" s="40"/>
      <c r="E54" s="30"/>
      <c r="F54" s="31"/>
      <c r="G54" s="33"/>
      <c r="H54" s="8"/>
      <c r="I54" s="8"/>
    </row>
    <row r="55" spans="1:9" s="71" customFormat="1">
      <c r="A55" s="35"/>
      <c r="B55" s="36" t="s">
        <v>17</v>
      </c>
      <c r="C55" s="37" t="s">
        <v>18</v>
      </c>
      <c r="D55" s="36"/>
      <c r="E55" s="38"/>
      <c r="F55" s="39">
        <f>F9</f>
        <v>0</v>
      </c>
      <c r="G55" s="69"/>
      <c r="H55" s="70"/>
      <c r="I55" s="70"/>
    </row>
  </sheetData>
  <pageMargins left="0.7" right="0.7" top="0.78740157499999996" bottom="0.78740157499999996" header="0.3" footer="0.3"/>
  <pageSetup paperSize="9" scale="56" fitToHeight="0" orientation="portrait" r:id="rId1"/>
  <rowBreaks count="1" manualBreakCount="1">
    <brk id="32" max="16383" man="1"/>
  </rowBreaks>
  <drawing r:id="rId2"/>
</worksheet>
</file>

<file path=xl/worksheets/sheet4.xml><?xml version="1.0" encoding="utf-8"?>
<worksheet xmlns="http://schemas.openxmlformats.org/spreadsheetml/2006/main" xmlns:r="http://schemas.openxmlformats.org/officeDocument/2006/relationships">
  <sheetPr>
    <pageSetUpPr fitToPage="1"/>
  </sheetPr>
  <dimension ref="A1:I24"/>
  <sheetViews>
    <sheetView view="pageBreakPreview" zoomScaleNormal="100" zoomScaleSheetLayoutView="100" workbookViewId="0">
      <selection activeCell="B2" sqref="B2"/>
    </sheetView>
  </sheetViews>
  <sheetFormatPr defaultColWidth="9.140625" defaultRowHeight="12.75" outlineLevelRow="1"/>
  <cols>
    <col min="1" max="1" width="9.140625" style="44"/>
    <col min="2" max="2" width="92.42578125" style="44" customWidth="1"/>
    <col min="3" max="3" width="8.5703125" style="45" customWidth="1"/>
    <col min="4" max="4" width="9.140625" style="44"/>
    <col min="5" max="5" width="17.85546875" style="46" customWidth="1"/>
    <col min="6" max="7" width="18.140625" style="47" customWidth="1"/>
    <col min="8" max="9" width="9.140625" style="44"/>
    <col min="10" max="16384" width="9.140625" style="48"/>
  </cols>
  <sheetData>
    <row r="1" spans="1:9" ht="15">
      <c r="B1" s="32" t="s">
        <v>212</v>
      </c>
    </row>
    <row r="2" spans="1:9" ht="14.25">
      <c r="B2" s="8" t="s">
        <v>210</v>
      </c>
    </row>
    <row r="3" spans="1:9" ht="14.25">
      <c r="B3" s="8" t="s">
        <v>0</v>
      </c>
      <c r="F3" s="49"/>
    </row>
    <row r="4" spans="1:9" ht="15">
      <c r="B4" s="32" t="s">
        <v>127</v>
      </c>
      <c r="F4" s="49"/>
    </row>
    <row r="5" spans="1:9" s="50" customFormat="1" ht="14.25">
      <c r="A5" s="44"/>
      <c r="B5" s="8"/>
      <c r="C5" s="45"/>
      <c r="D5" s="44"/>
      <c r="E5" s="46"/>
      <c r="F5" s="47"/>
      <c r="G5" s="47"/>
      <c r="H5" s="44"/>
      <c r="I5" s="44"/>
    </row>
    <row r="6" spans="1:9" s="50" customFormat="1" ht="14.25">
      <c r="A6" s="44"/>
      <c r="B6" s="8"/>
      <c r="C6" s="45"/>
      <c r="D6" s="44"/>
      <c r="E6" s="46"/>
      <c r="F6" s="47"/>
      <c r="G6" s="47"/>
      <c r="H6" s="44"/>
      <c r="I6" s="44"/>
    </row>
    <row r="8" spans="1:9" s="57" customFormat="1" ht="38.25">
      <c r="A8" s="51" t="s">
        <v>10</v>
      </c>
      <c r="B8" s="52" t="s">
        <v>11</v>
      </c>
      <c r="C8" s="53" t="s">
        <v>12</v>
      </c>
      <c r="D8" s="52" t="s">
        <v>13</v>
      </c>
      <c r="E8" s="54" t="s">
        <v>14</v>
      </c>
      <c r="F8" s="55" t="s">
        <v>15</v>
      </c>
      <c r="G8" s="56"/>
    </row>
    <row r="9" spans="1:9" s="60" customFormat="1" ht="15" collapsed="1">
      <c r="A9" s="35" t="s">
        <v>16</v>
      </c>
      <c r="B9" s="36" t="s">
        <v>124</v>
      </c>
      <c r="C9" s="37" t="s">
        <v>18</v>
      </c>
      <c r="D9" s="36"/>
      <c r="E9" s="38"/>
      <c r="F9" s="39">
        <f>SUM(F10:F14)</f>
        <v>0</v>
      </c>
      <c r="G9" s="58"/>
      <c r="H9" s="59"/>
      <c r="I9" s="59"/>
    </row>
    <row r="10" spans="1:9" ht="14.25" collapsed="1">
      <c r="A10" s="61" t="s">
        <v>125</v>
      </c>
      <c r="B10" s="28" t="s">
        <v>128</v>
      </c>
      <c r="C10" s="29" t="s">
        <v>31</v>
      </c>
      <c r="D10" s="28">
        <v>2</v>
      </c>
      <c r="E10" s="30">
        <v>0</v>
      </c>
      <c r="F10" s="31">
        <f>ROUND(D10*E10,0)</f>
        <v>0</v>
      </c>
    </row>
    <row r="11" spans="1:9" s="50" customFormat="1" ht="96.75" customHeight="1" outlineLevel="1">
      <c r="A11" s="62"/>
      <c r="B11" s="63" t="s">
        <v>196</v>
      </c>
      <c r="C11" s="41"/>
      <c r="D11" s="40"/>
      <c r="E11" s="42"/>
      <c r="F11" s="43"/>
      <c r="G11" s="64"/>
      <c r="H11" s="65"/>
      <c r="I11" s="65"/>
    </row>
    <row r="12" spans="1:9" ht="14.25">
      <c r="A12" s="61" t="s">
        <v>129</v>
      </c>
      <c r="B12" s="28" t="s">
        <v>157</v>
      </c>
      <c r="C12" s="29" t="s">
        <v>31</v>
      </c>
      <c r="D12" s="28">
        <v>1</v>
      </c>
      <c r="E12" s="30">
        <v>0</v>
      </c>
      <c r="F12" s="31">
        <f>ROUND(D12*E12,0)</f>
        <v>0</v>
      </c>
    </row>
    <row r="13" spans="1:9" s="50" customFormat="1" ht="122.25" customHeight="1" outlineLevel="1">
      <c r="A13" s="62"/>
      <c r="B13" s="63" t="s">
        <v>197</v>
      </c>
      <c r="C13" s="41"/>
      <c r="D13" s="40"/>
      <c r="E13" s="42"/>
      <c r="F13" s="43"/>
      <c r="G13" s="64"/>
      <c r="H13" s="65"/>
      <c r="I13" s="65"/>
    </row>
    <row r="14" spans="1:9" ht="14.25">
      <c r="A14" s="61" t="s">
        <v>130</v>
      </c>
      <c r="B14" s="28" t="s">
        <v>131</v>
      </c>
      <c r="C14" s="29" t="s">
        <v>31</v>
      </c>
      <c r="D14" s="28">
        <v>6</v>
      </c>
      <c r="E14" s="30">
        <v>0</v>
      </c>
      <c r="F14" s="31">
        <f>ROUND(D14*E14,0)</f>
        <v>0</v>
      </c>
    </row>
    <row r="15" spans="1:9" s="50" customFormat="1" ht="55.5" customHeight="1" outlineLevel="1">
      <c r="A15" s="62"/>
      <c r="B15" s="63" t="s">
        <v>198</v>
      </c>
      <c r="C15" s="66"/>
      <c r="D15" s="62"/>
      <c r="E15" s="67"/>
      <c r="F15" s="68"/>
      <c r="G15" s="64"/>
      <c r="H15" s="65"/>
      <c r="I15" s="65"/>
    </row>
    <row r="16" spans="1:9" s="60" customFormat="1" ht="15">
      <c r="A16" s="35"/>
      <c r="B16" s="36" t="s">
        <v>124</v>
      </c>
      <c r="C16" s="37" t="s">
        <v>18</v>
      </c>
      <c r="D16" s="36"/>
      <c r="E16" s="38"/>
      <c r="F16" s="39">
        <f>F9</f>
        <v>0</v>
      </c>
      <c r="G16" s="58"/>
      <c r="H16" s="59"/>
      <c r="I16" s="59"/>
    </row>
    <row r="17" spans="1:9" s="50" customFormat="1">
      <c r="A17" s="44"/>
      <c r="B17" s="44"/>
      <c r="C17" s="45"/>
      <c r="D17" s="44"/>
      <c r="E17" s="46"/>
      <c r="F17" s="47"/>
      <c r="G17" s="47"/>
      <c r="H17" s="44"/>
      <c r="I17" s="44"/>
    </row>
    <row r="21" spans="1:9" s="50" customFormat="1">
      <c r="A21" s="44"/>
      <c r="B21" s="44"/>
      <c r="C21" s="45"/>
      <c r="D21" s="44"/>
      <c r="E21" s="46"/>
      <c r="F21" s="47"/>
      <c r="G21" s="47"/>
      <c r="H21" s="44"/>
      <c r="I21" s="44"/>
    </row>
    <row r="24" spans="1:9" s="50" customFormat="1">
      <c r="A24" s="44"/>
      <c r="B24" s="44"/>
      <c r="C24" s="45"/>
      <c r="D24" s="44"/>
      <c r="E24" s="46"/>
      <c r="F24" s="47"/>
      <c r="G24" s="47"/>
      <c r="H24" s="44"/>
      <c r="I24" s="44"/>
    </row>
  </sheetData>
  <pageMargins left="0.7" right="0.7" top="0.78740157499999996" bottom="0.78740157499999996" header="0.3" footer="0.3"/>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Rekapitulace</vt:lpstr>
      <vt:lpstr>Víceúčelový bazén</vt:lpstr>
      <vt:lpstr>Dětský bazén</vt:lpstr>
      <vt:lpstr>Brodítka a sprchy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Ing. Tomáš Svoboda</cp:lastModifiedBy>
  <cp:lastPrinted>2020-07-31T06:45:04Z</cp:lastPrinted>
  <dcterms:created xsi:type="dcterms:W3CDTF">2016-02-27T06:39:00Z</dcterms:created>
  <dcterms:modified xsi:type="dcterms:W3CDTF">2020-11-12T11:00:03Z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1622676217</vt:i4>
  </property>
  <property fmtid="{D5CDD505-2E9C-101B-9397-08002B2CF9AE}" pid="3" name="_NewReviewCycle">
    <vt:lpwstr/>
  </property>
  <property fmtid="{D5CDD505-2E9C-101B-9397-08002B2CF9AE}" pid="4" name="_EmailSubject">
    <vt:lpwstr>Uherský Brod - dokumentace DPS</vt:lpwstr>
  </property>
  <property fmtid="{D5CDD505-2E9C-101B-9397-08002B2CF9AE}" pid="5" name="_AuthorEmail">
    <vt:lpwstr>svoboda.tomas@centroprojekt.cz</vt:lpwstr>
  </property>
  <property fmtid="{D5CDD505-2E9C-101B-9397-08002B2CF9AE}" pid="6" name="_AuthorEmailDisplayName">
    <vt:lpwstr>Svoboda Tomáš, ing.</vt:lpwstr>
  </property>
</Properties>
</file>